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на 01.01.2022" sheetId="7" r:id="rId1"/>
    <sheet name="Лист1" sheetId="8" r:id="rId2"/>
  </sheets>
  <definedNames>
    <definedName name="_xlnm.Print_Titles" localSheetId="0">'на 01.01.2022'!$4:$5</definedName>
    <definedName name="_xlnm.Print_Area" localSheetId="0">'на 01.01.2022'!$A$1:$F$44</definedName>
  </definedNames>
  <calcPr calcId="145621"/>
</workbook>
</file>

<file path=xl/calcChain.xml><?xml version="1.0" encoding="utf-8"?>
<calcChain xmlns="http://schemas.openxmlformats.org/spreadsheetml/2006/main">
  <c r="E22" i="7" l="1"/>
  <c r="D6" i="7"/>
  <c r="F19" i="7"/>
  <c r="F18" i="7"/>
  <c r="F17" i="7"/>
  <c r="F16" i="7"/>
  <c r="F15" i="7"/>
  <c r="F14" i="7"/>
  <c r="E20" i="7" l="1"/>
  <c r="F33" i="7"/>
  <c r="F31" i="7"/>
  <c r="D22" i="7"/>
  <c r="F13" i="7" l="1"/>
  <c r="E6" i="7"/>
  <c r="F12" i="7" l="1"/>
  <c r="F11" i="7"/>
  <c r="F29" i="7" l="1"/>
  <c r="D20" i="7"/>
  <c r="F25" i="7"/>
  <c r="F37" i="7" l="1"/>
  <c r="F23" i="7" l="1"/>
  <c r="F26" i="7"/>
  <c r="F22" i="7" l="1"/>
  <c r="F38" i="7" l="1"/>
  <c r="F27" i="7"/>
  <c r="F24" i="7"/>
  <c r="F20" i="7"/>
  <c r="F10" i="7"/>
  <c r="F9" i="7"/>
  <c r="F8" i="7"/>
  <c r="F6" i="7" l="1"/>
</calcChain>
</file>

<file path=xl/sharedStrings.xml><?xml version="1.0" encoding="utf-8"?>
<sst xmlns="http://schemas.openxmlformats.org/spreadsheetml/2006/main" count="140" uniqueCount="87">
  <si>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</si>
  <si>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</si>
  <si>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</si>
  <si>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</si>
  <si>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</si>
  <si>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</si>
  <si>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</si>
  <si>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</si>
  <si>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</si>
  <si>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</si>
  <si>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</si>
  <si>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</si>
  <si>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</si>
  <si>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</si>
  <si>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</si>
  <si>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</si>
  <si>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</si>
  <si>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</si>
  <si>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</si>
  <si>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</si>
  <si>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</si>
  <si>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</si>
  <si>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</si>
  <si>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</si>
  <si>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</si>
  <si>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</si>
  <si>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</si>
  <si>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</si>
  <si>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</si>
  <si>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</si>
  <si>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</si>
  <si>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</si>
  <si>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</si>
  <si>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</si>
  <si>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</si>
  <si>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</si>
  <si>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</si>
  <si>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</si>
  <si>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</si>
  <si>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</si>
  <si>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</si>
  <si>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</si>
  <si>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</si>
  <si>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</si>
  <si>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</si>
  <si>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</si>
  <si>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</si>
  <si>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</si>
  <si>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</si>
  <si>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1.8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</si>
  <si>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</si>
  <si>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</si>
  <si>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</si>
  <si>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</si>
  <si>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</si>
  <si>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</si>
  <si>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</si>
  <si>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</si>
  <si>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финансовое обеспечение организации ОМС за счет иных источников</t>
  </si>
  <si>
    <t>Обращения за разъяснениями</t>
  </si>
  <si>
    <r>
      <t xml:space="preserve">Утверждено       на </t>
    </r>
    <r>
      <rPr>
        <u/>
        <sz val="12"/>
        <rFont val="Times New Roman"/>
        <family val="1"/>
        <charset val="204"/>
      </rPr>
      <t>2021 г.</t>
    </r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</si>
  <si>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</si>
  <si>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2.4.</t>
  </si>
  <si>
    <t>2.5</t>
  </si>
  <si>
    <t>2.6</t>
  </si>
  <si>
    <t>1.6</t>
  </si>
  <si>
    <t>1.9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</si>
  <si>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</si>
  <si>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межбюджетные трансферты на дополнительное финансовое обеспечение МО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ТПОМС</t>
  </si>
  <si>
    <t>дополнительное финансовое обеспечение МО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ТПОМС</t>
  </si>
  <si>
    <t>2.7.</t>
  </si>
  <si>
    <t>-</t>
  </si>
  <si>
    <t>2.8.</t>
  </si>
  <si>
    <t>межбюджетные трансферты, передаваемые бюджетам территориальных фондов обязательного медицинского страхования 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</t>
  </si>
  <si>
    <t>1.10</t>
  </si>
  <si>
    <t>1.11</t>
  </si>
  <si>
    <t>1.12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</si>
  <si>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оказания медицинской помощи лицам, застрахованным по обязательному медицинскому страхованию, с заболеванием и (или) подозрением на заболевание новой коронавирусной инфекцией в рамках реализации ТПОМС</t>
  </si>
  <si>
    <t>межбюджетные трансферты, передаваемые бюджетам территориальных фондов обязательного медицинского страхования 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ТПОМС</t>
  </si>
  <si>
    <t>2.9.</t>
  </si>
  <si>
    <t>2.10.</t>
  </si>
  <si>
    <t>дополнительное финансовое обеспечение оказания медицинской помощи лицам, застрахованным по обязательному медицинскому страхованию, с заболеванием и (или) подозрением на заболевание новой коронавирусной инфекцией в рамках реализации ТПОМС</t>
  </si>
  <si>
    <t xml:space="preserve"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ТПОМС                                              </t>
  </si>
  <si>
    <t>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ТПОМС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</si>
  <si>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01.01.2022</t>
    </r>
  </si>
  <si>
    <t>об основных показателях деятельности ТФОМС НОВГОРОДСКОЙ ОБЛАСТИ за 2021 год</t>
  </si>
  <si>
    <t>Стоимость ТПОМС (по доходам, без учета расходов на АУП ТФОМС 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</si>
</sst>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b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49" fontId="3" fillId="2" borderId="3" xfId="1" applyNumberFormat="1" applyFont="1" applyFill="1" applyBorder="1" applyAlignment="1">
      <alignment vertical="center" wrapText="1"/>
    </xf>
    <xf numFmtId="0" fontId="2" fillId="2" borderId="0" xfId="1" applyFont="1" applyFill="1"/>
    <xf numFmtId="49" fontId="3" fillId="2" borderId="2" xfId="1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centerContinuous"/>
    </xf>
    <xf numFmtId="49" fontId="10" fillId="2" borderId="0" xfId="1" applyNumberFormat="1" applyFont="1" applyFill="1" applyAlignment="1">
      <alignment vertical="center"/>
    </xf>
    <xf numFmtId="49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4" fillId="2" borderId="2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49" fontId="5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49" fontId="6" fillId="2" borderId="2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justify" vertical="center" wrapText="1"/>
    </xf>
    <xf numFmtId="49" fontId="5" fillId="2" borderId="2" xfId="1" applyNumberFormat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0" fontId="2" fillId="2" borderId="1" xfId="1" applyFont="1" applyFill="1" applyBorder="1"/>
    <xf numFmtId="49" fontId="7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3" fontId="3" fillId="2" borderId="2" xfId="1" applyNumberFormat="1" applyFont="1" applyFill="1" applyBorder="1" applyAlignment="1">
      <alignment horizontal="right"/>
    </xf>
    <xf numFmtId="49" fontId="6" fillId="2" borderId="2" xfId="1" applyNumberFormat="1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vertical="center"/>
    </xf>
    <xf numFmtId="49" fontId="10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7" fillId="2" borderId="0" xfId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right"/>
    </xf>
    <xf numFmtId="0" fontId="7" fillId="2" borderId="3" xfId="1" applyFont="1" applyFill="1" applyBorder="1" applyAlignment="1">
      <alignment horizontal="center" vertical="center"/>
    </xf>
    <xf numFmtId="0" fontId="2" fillId="2" borderId="0" xfId="1" applyFont="1" applyFill="1"/>
    <xf numFmtId="0" fontId="7" fillId="2" borderId="2" xfId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justify" vertical="center" wrapText="1"/>
    </xf>
    <xf numFmtId="165" fontId="3" fillId="2" borderId="3" xfId="2" applyNumberFormat="1" applyFont="1" applyFill="1" applyBorder="1" applyAlignment="1">
      <alignment horizontal="right" vertical="center"/>
    </xf>
    <xf numFmtId="165" fontId="3" fillId="2" borderId="3" xfId="2" applyNumberFormat="1" applyFont="1" applyFill="1" applyBorder="1" applyAlignment="1">
      <alignment horizontal="center" vertical="center"/>
    </xf>
    <xf numFmtId="165" fontId="3" fillId="2" borderId="3" xfId="2" applyNumberFormat="1" applyFont="1" applyFill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49" fontId="10" fillId="2" borderId="4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right" vertical="center"/>
    </xf>
    <xf numFmtId="49" fontId="10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166" fontId="5" fillId="2" borderId="6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67" fontId="3" fillId="2" borderId="6" xfId="2" applyNumberFormat="1" applyFont="1" applyFill="1" applyBorder="1" applyAlignment="1">
      <alignment horizontal="right" vertical="center"/>
    </xf>
    <xf numFmtId="49" fontId="10" fillId="2" borderId="10" xfId="1" applyNumberFormat="1" applyFont="1" applyFill="1" applyBorder="1" applyAlignment="1">
      <alignment horizontal="center" vertical="center"/>
    </xf>
    <xf numFmtId="166" fontId="3" fillId="2" borderId="11" xfId="1" applyNumberFormat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right"/>
    </xf>
    <xf numFmtId="0" fontId="3" fillId="2" borderId="6" xfId="1" applyFont="1" applyFill="1" applyBorder="1" applyAlignment="1">
      <alignment horizontal="right"/>
    </xf>
    <xf numFmtId="166" fontId="3" fillId="2" borderId="6" xfId="1" applyNumberFormat="1" applyFont="1" applyFill="1" applyBorder="1" applyAlignment="1">
      <alignment horizontal="right"/>
    </xf>
    <xf numFmtId="49" fontId="10" fillId="2" borderId="12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right"/>
    </xf>
    <xf numFmtId="0" fontId="3" fillId="2" borderId="13" xfId="1" applyFont="1" applyFill="1" applyBorder="1" applyAlignment="1">
      <alignment horizontal="right"/>
    </xf>
    <xf numFmtId="49" fontId="2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6"/>
  <sheetViews>
    <sheetView tabSelected="1" topLeftCell="A32" workbookViewId="0">
      <selection activeCell="L35" sqref="L35"/>
    </sheetView>
  </sheetViews>
  <sheetFormatPr defaultColWidth="9.109375" defaultRowHeight="16.8" x14ac:dyDescent="0.3"/>
  <cols>
    <col min="1" max="1" width="4.44140625" style="32" customWidth="1"/>
    <col min="2" max="2" width="71.33203125" style="35" customWidth="1"/>
    <col min="3" max="3" width="9.5546875" style="35" customWidth="1"/>
    <col min="4" max="5" width="14.6640625" style="2" customWidth="1"/>
    <col min="6" max="6" width="15.88671875" style="2" customWidth="1"/>
    <col min="7" max="7" width="1.6640625" style="2" hidden="1" customWidth="1"/>
    <col min="8" max="16384" width="9.109375" style="2"/>
  </cols>
  <sheetData>
    <row r="1" spans="1:15" x14ac:dyDescent="0.3">
      <c r="A1" s="71" t="s">
        <v>0</v>
      </c>
      <c r="B1" s="71"/>
      <c r="C1" s="71"/>
      <c r="D1" s="71"/>
      <c r="E1" s="71"/>
      <c r="F1" s="71"/>
      <c r="G1" s="4"/>
      <c r="K1" s="2">
        <v>8</v>
      </c>
    </row>
    <row r="2" spans="1:15" x14ac:dyDescent="0.3">
      <c r="A2" s="71" t="s">
        <v>85</v>
      </c>
      <c r="B2" s="71"/>
      <c r="C2" s="71"/>
      <c r="D2" s="71"/>
      <c r="E2" s="71"/>
      <c r="F2" s="71"/>
      <c r="G2" s="4"/>
    </row>
    <row r="3" spans="1:15" ht="10.5" customHeight="1" thickBot="1" x14ac:dyDescent="0.35">
      <c r="A3" s="5"/>
      <c r="B3" s="6"/>
      <c r="C3" s="6"/>
      <c r="D3" s="7"/>
      <c r="E3" s="7"/>
      <c r="F3" s="7"/>
    </row>
    <row r="4" spans="1:15" s="9" customFormat="1" ht="53.25" customHeight="1" thickTop="1" x14ac:dyDescent="0.3">
      <c r="A4" s="52" t="s">
        <v>1</v>
      </c>
      <c r="B4" s="53" t="s">
        <v>53</v>
      </c>
      <c r="C4" s="54" t="s">
        <v>2</v>
      </c>
      <c r="D4" s="55" t="s">
        <v>60</v>
      </c>
      <c r="E4" s="55" t="s">
        <v>84</v>
      </c>
      <c r="F4" s="56" t="s">
        <v>3</v>
      </c>
      <c r="G4" s="8" t="s">
        <v>4</v>
      </c>
    </row>
    <row r="5" spans="1:15" s="14" customFormat="1" ht="18" customHeight="1" x14ac:dyDescent="0.25">
      <c r="A5" s="50" t="s">
        <v>5</v>
      </c>
      <c r="B5" s="10" t="s">
        <v>6</v>
      </c>
      <c r="C5" s="11" t="s">
        <v>7</v>
      </c>
      <c r="D5" s="12">
        <v>4</v>
      </c>
      <c r="E5" s="12">
        <v>5</v>
      </c>
      <c r="F5" s="57" t="s">
        <v>8</v>
      </c>
      <c r="G5" s="13">
        <v>4</v>
      </c>
    </row>
    <row r="6" spans="1:15" ht="18" customHeight="1" x14ac:dyDescent="0.3">
      <c r="A6" s="50">
        <v>1</v>
      </c>
      <c r="B6" s="15" t="s">
        <v>9</v>
      </c>
      <c r="C6" s="40" t="s">
        <v>28</v>
      </c>
      <c r="D6" s="16">
        <f>D8+D9+D10+D11+D12+D13+D14+D15+D16+D17+D18+D19</f>
        <v>9104238.3000000007</v>
      </c>
      <c r="E6" s="16">
        <f>E8+E9+E10+E11+E12+E13+E14+E15+E16+E17+E18+E19</f>
        <v>9805138.6999999993</v>
      </c>
      <c r="F6" s="58">
        <f>E6/D6*100</f>
        <v>107.69861658827624</v>
      </c>
    </row>
    <row r="7" spans="1:15" ht="18" customHeight="1" x14ac:dyDescent="0.3">
      <c r="A7" s="50"/>
      <c r="B7" s="17" t="s">
        <v>10</v>
      </c>
      <c r="C7" s="40"/>
      <c r="D7" s="41"/>
      <c r="E7" s="18"/>
      <c r="F7" s="51"/>
    </row>
    <row r="8" spans="1:15" ht="52.2" customHeight="1" x14ac:dyDescent="0.3">
      <c r="A8" s="50" t="s">
        <v>11</v>
      </c>
      <c r="B8" s="1" t="s">
        <v>51</v>
      </c>
      <c r="C8" s="40" t="s">
        <v>28</v>
      </c>
      <c r="D8" s="41">
        <v>266131.40000000002</v>
      </c>
      <c r="E8" s="41">
        <v>328350.90000000002</v>
      </c>
      <c r="F8" s="51">
        <f>E8/D8*100</f>
        <v>123.37924048045438</v>
      </c>
    </row>
    <row r="9" spans="1:15" ht="36" customHeight="1" x14ac:dyDescent="0.3">
      <c r="A9" s="50" t="s">
        <v>12</v>
      </c>
      <c r="B9" s="3" t="s">
        <v>44</v>
      </c>
      <c r="C9" s="40" t="s">
        <v>28</v>
      </c>
      <c r="D9" s="41">
        <v>7929408.9000000004</v>
      </c>
      <c r="E9" s="41">
        <v>7929408.9000000004</v>
      </c>
      <c r="F9" s="51">
        <f t="shared" ref="F9:F33" si="0">E9/D9*100</f>
        <v>100</v>
      </c>
    </row>
    <row r="10" spans="1:15" ht="33.75" customHeight="1" x14ac:dyDescent="0.3">
      <c r="A10" s="50" t="s">
        <v>13</v>
      </c>
      <c r="B10" s="1" t="s">
        <v>52</v>
      </c>
      <c r="C10" s="40" t="s">
        <v>28</v>
      </c>
      <c r="D10" s="41">
        <v>242600</v>
      </c>
      <c r="E10" s="19">
        <v>254595.20000000001</v>
      </c>
      <c r="F10" s="51">
        <f t="shared" si="0"/>
        <v>104.94443528441879</v>
      </c>
      <c r="O10" s="2" t="s">
        <v>41</v>
      </c>
    </row>
    <row r="11" spans="1:15" ht="36" customHeight="1" x14ac:dyDescent="0.3">
      <c r="A11" s="50" t="s">
        <v>14</v>
      </c>
      <c r="B11" s="3" t="s">
        <v>50</v>
      </c>
      <c r="C11" s="40" t="s">
        <v>28</v>
      </c>
      <c r="D11" s="41">
        <v>46079.4</v>
      </c>
      <c r="E11" s="41">
        <v>46079.4</v>
      </c>
      <c r="F11" s="51">
        <f t="shared" si="0"/>
        <v>100</v>
      </c>
    </row>
    <row r="12" spans="1:15" ht="81.599999999999994" customHeight="1" x14ac:dyDescent="0.3">
      <c r="A12" s="50" t="s">
        <v>15</v>
      </c>
      <c r="B12" s="20" t="s">
        <v>46</v>
      </c>
      <c r="C12" s="40" t="s">
        <v>28</v>
      </c>
      <c r="D12" s="41">
        <v>4428.3</v>
      </c>
      <c r="E12" s="19">
        <v>2214</v>
      </c>
      <c r="F12" s="51">
        <f t="shared" si="0"/>
        <v>49.996612695616825</v>
      </c>
    </row>
    <row r="13" spans="1:15" ht="63.6" customHeight="1" x14ac:dyDescent="0.3">
      <c r="A13" s="50" t="s">
        <v>65</v>
      </c>
      <c r="B13" s="42" t="s">
        <v>68</v>
      </c>
      <c r="C13" s="40" t="s">
        <v>28</v>
      </c>
      <c r="D13" s="41">
        <v>158506.1</v>
      </c>
      <c r="E13" s="19">
        <v>158506.1</v>
      </c>
      <c r="F13" s="51">
        <f t="shared" si="0"/>
        <v>100</v>
      </c>
    </row>
    <row r="14" spans="1:15" s="39" customFormat="1" ht="113.4" customHeight="1" x14ac:dyDescent="0.3">
      <c r="A14" s="50" t="s">
        <v>42</v>
      </c>
      <c r="B14" s="59" t="s">
        <v>77</v>
      </c>
      <c r="C14" s="40" t="s">
        <v>28</v>
      </c>
      <c r="D14" s="41">
        <v>67996.7</v>
      </c>
      <c r="E14" s="19">
        <v>67996.7</v>
      </c>
      <c r="F14" s="51">
        <f t="shared" si="0"/>
        <v>100</v>
      </c>
    </row>
    <row r="15" spans="1:15" s="39" customFormat="1" ht="111" customHeight="1" x14ac:dyDescent="0.3">
      <c r="A15" s="50" t="s">
        <v>49</v>
      </c>
      <c r="B15" s="47" t="s">
        <v>78</v>
      </c>
      <c r="C15" s="40" t="s">
        <v>28</v>
      </c>
      <c r="D15" s="41">
        <v>374837.7</v>
      </c>
      <c r="E15" s="19">
        <v>1078647.3</v>
      </c>
      <c r="F15" s="51">
        <f t="shared" si="0"/>
        <v>287.76382418310646</v>
      </c>
    </row>
    <row r="16" spans="1:15" s="39" customFormat="1" ht="81.599999999999994" customHeight="1" x14ac:dyDescent="0.3">
      <c r="A16" s="50" t="s">
        <v>66</v>
      </c>
      <c r="B16" s="47" t="s">
        <v>73</v>
      </c>
      <c r="C16" s="40" t="s">
        <v>28</v>
      </c>
      <c r="D16" s="41">
        <v>16068.8</v>
      </c>
      <c r="E16" s="19">
        <v>16068.8</v>
      </c>
      <c r="F16" s="51">
        <f t="shared" si="0"/>
        <v>100</v>
      </c>
    </row>
    <row r="17" spans="1:13" ht="66" customHeight="1" x14ac:dyDescent="0.3">
      <c r="A17" s="50" t="s">
        <v>74</v>
      </c>
      <c r="B17" s="42" t="s">
        <v>61</v>
      </c>
      <c r="C17" s="40" t="s">
        <v>28</v>
      </c>
      <c r="D17" s="41">
        <v>2107.3000000000002</v>
      </c>
      <c r="E17" s="19">
        <v>2287</v>
      </c>
      <c r="F17" s="51">
        <f t="shared" si="0"/>
        <v>108.52749964409433</v>
      </c>
    </row>
    <row r="18" spans="1:13" ht="65.25" customHeight="1" x14ac:dyDescent="0.3">
      <c r="A18" s="50" t="s">
        <v>75</v>
      </c>
      <c r="B18" s="1" t="s">
        <v>54</v>
      </c>
      <c r="C18" s="40" t="s">
        <v>28</v>
      </c>
      <c r="D18" s="41">
        <v>48.7</v>
      </c>
      <c r="E18" s="41">
        <v>48.7</v>
      </c>
      <c r="F18" s="51">
        <f t="shared" si="0"/>
        <v>100</v>
      </c>
    </row>
    <row r="19" spans="1:13" ht="39.75" customHeight="1" x14ac:dyDescent="0.3">
      <c r="A19" s="50" t="s">
        <v>76</v>
      </c>
      <c r="B19" s="1" t="s">
        <v>45</v>
      </c>
      <c r="C19" s="40" t="s">
        <v>28</v>
      </c>
      <c r="D19" s="41">
        <v>-3975</v>
      </c>
      <c r="E19" s="18">
        <v>-79064.3</v>
      </c>
      <c r="F19" s="51">
        <f t="shared" si="0"/>
        <v>1989.0389937106918</v>
      </c>
    </row>
    <row r="20" spans="1:13" ht="18" customHeight="1" x14ac:dyDescent="0.3">
      <c r="A20" s="50">
        <v>2</v>
      </c>
      <c r="B20" s="21" t="s">
        <v>17</v>
      </c>
      <c r="C20" s="40" t="s">
        <v>28</v>
      </c>
      <c r="D20" s="16">
        <f>D22</f>
        <v>9836820.5000000019</v>
      </c>
      <c r="E20" s="16">
        <f>E22</f>
        <v>9741096.9000000004</v>
      </c>
      <c r="F20" s="58">
        <f t="shared" si="0"/>
        <v>99.026884754072711</v>
      </c>
    </row>
    <row r="21" spans="1:13" ht="18" customHeight="1" x14ac:dyDescent="0.3">
      <c r="A21" s="50"/>
      <c r="B21" s="17" t="s">
        <v>10</v>
      </c>
      <c r="C21" s="40"/>
      <c r="D21" s="41"/>
      <c r="E21" s="41"/>
      <c r="F21" s="60"/>
    </row>
    <row r="22" spans="1:13" ht="18" customHeight="1" x14ac:dyDescent="0.3">
      <c r="A22" s="50"/>
      <c r="B22" s="17" t="s">
        <v>17</v>
      </c>
      <c r="C22" s="40" t="s">
        <v>28</v>
      </c>
      <c r="D22" s="41">
        <f>D23+D24+D25+D26+D27+D29+D30+D31+D32+D33</f>
        <v>9836820.5000000019</v>
      </c>
      <c r="E22" s="41">
        <f>E23+E24+E25+E26+E27+E29+E31+E32+E33</f>
        <v>9741096.9000000004</v>
      </c>
      <c r="F22" s="51">
        <f t="shared" si="0"/>
        <v>99.026884754072711</v>
      </c>
    </row>
    <row r="23" spans="1:13" ht="30" customHeight="1" x14ac:dyDescent="0.3">
      <c r="A23" s="50" t="s">
        <v>18</v>
      </c>
      <c r="B23" s="3" t="s">
        <v>57</v>
      </c>
      <c r="C23" s="40" t="s">
        <v>28</v>
      </c>
      <c r="D23" s="41">
        <v>53053.599999999999</v>
      </c>
      <c r="E23" s="41">
        <v>52577.7</v>
      </c>
      <c r="F23" s="51">
        <f t="shared" si="0"/>
        <v>99.102982643967607</v>
      </c>
    </row>
    <row r="24" spans="1:13" ht="36" customHeight="1" x14ac:dyDescent="0.3">
      <c r="A24" s="50" t="s">
        <v>19</v>
      </c>
      <c r="B24" s="3" t="s">
        <v>55</v>
      </c>
      <c r="C24" s="40" t="s">
        <v>28</v>
      </c>
      <c r="D24" s="41">
        <v>7876518.9000000004</v>
      </c>
      <c r="E24" s="41">
        <v>7875880.9000000004</v>
      </c>
      <c r="F24" s="51">
        <f t="shared" si="0"/>
        <v>99.991899975000379</v>
      </c>
      <c r="M24" s="2" t="s">
        <v>41</v>
      </c>
    </row>
    <row r="25" spans="1:13" ht="61.2" customHeight="1" x14ac:dyDescent="0.3">
      <c r="A25" s="50" t="s">
        <v>56</v>
      </c>
      <c r="B25" s="47" t="s">
        <v>69</v>
      </c>
      <c r="C25" s="40" t="s">
        <v>28</v>
      </c>
      <c r="D25" s="41">
        <v>158506.1</v>
      </c>
      <c r="E25" s="41">
        <v>158506.1</v>
      </c>
      <c r="F25" s="51">
        <f t="shared" si="0"/>
        <v>100</v>
      </c>
    </row>
    <row r="26" spans="1:13" ht="25.5" customHeight="1" x14ac:dyDescent="0.3">
      <c r="A26" s="61" t="s">
        <v>62</v>
      </c>
      <c r="B26" s="1" t="s">
        <v>58</v>
      </c>
      <c r="C26" s="38" t="s">
        <v>28</v>
      </c>
      <c r="D26" s="43">
        <v>249501.2</v>
      </c>
      <c r="E26" s="43">
        <v>249423.7</v>
      </c>
      <c r="F26" s="62">
        <f t="shared" si="0"/>
        <v>99.968938025147779</v>
      </c>
    </row>
    <row r="27" spans="1:13" ht="65.25" customHeight="1" x14ac:dyDescent="0.3">
      <c r="A27" s="61" t="s">
        <v>63</v>
      </c>
      <c r="B27" s="1" t="s">
        <v>47</v>
      </c>
      <c r="C27" s="40" t="s">
        <v>28</v>
      </c>
      <c r="D27" s="43">
        <v>286020.2</v>
      </c>
      <c r="E27" s="43">
        <v>252361.1</v>
      </c>
      <c r="F27" s="51">
        <f t="shared" si="0"/>
        <v>88.231915088514725</v>
      </c>
      <c r="K27" s="36"/>
    </row>
    <row r="28" spans="1:13" ht="91.5" hidden="1" customHeight="1" x14ac:dyDescent="0.3">
      <c r="A28" s="61" t="s">
        <v>43</v>
      </c>
      <c r="B28" s="3" t="s">
        <v>48</v>
      </c>
      <c r="C28" s="40" t="s">
        <v>28</v>
      </c>
      <c r="D28" s="43"/>
      <c r="E28" s="43"/>
      <c r="F28" s="62"/>
    </row>
    <row r="29" spans="1:13" ht="48.6" customHeight="1" x14ac:dyDescent="0.3">
      <c r="A29" s="61" t="s">
        <v>64</v>
      </c>
      <c r="B29" s="49" t="s">
        <v>67</v>
      </c>
      <c r="C29" s="40" t="s">
        <v>28</v>
      </c>
      <c r="D29" s="43">
        <v>46079.4</v>
      </c>
      <c r="E29" s="43">
        <v>1022.6</v>
      </c>
      <c r="F29" s="51">
        <f t="shared" si="0"/>
        <v>2.2192129237793892</v>
      </c>
    </row>
    <row r="30" spans="1:13" s="39" customFormat="1" ht="60.6" customHeight="1" x14ac:dyDescent="0.3">
      <c r="A30" s="61" t="s">
        <v>70</v>
      </c>
      <c r="B30" s="48" t="s">
        <v>48</v>
      </c>
      <c r="C30" s="40" t="s">
        <v>28</v>
      </c>
      <c r="D30" s="43">
        <v>4428.3</v>
      </c>
      <c r="E30" s="44" t="s">
        <v>71</v>
      </c>
      <c r="F30" s="51"/>
    </row>
    <row r="31" spans="1:13" s="39" customFormat="1" ht="65.400000000000006" customHeight="1" x14ac:dyDescent="0.3">
      <c r="A31" s="61" t="s">
        <v>72</v>
      </c>
      <c r="B31" s="47" t="s">
        <v>81</v>
      </c>
      <c r="C31" s="40" t="s">
        <v>28</v>
      </c>
      <c r="D31" s="43">
        <v>67996.7</v>
      </c>
      <c r="E31" s="43">
        <v>67996.7</v>
      </c>
      <c r="F31" s="51">
        <f t="shared" si="0"/>
        <v>100</v>
      </c>
    </row>
    <row r="32" spans="1:13" s="39" customFormat="1" ht="66.599999999999994" customHeight="1" x14ac:dyDescent="0.3">
      <c r="A32" s="61" t="s">
        <v>79</v>
      </c>
      <c r="B32" s="47" t="s">
        <v>82</v>
      </c>
      <c r="C32" s="40" t="s">
        <v>28</v>
      </c>
      <c r="D32" s="43">
        <v>16068.8</v>
      </c>
      <c r="E32" s="43">
        <v>4680.8</v>
      </c>
      <c r="F32" s="51"/>
    </row>
    <row r="33" spans="1:7" s="39" customFormat="1" ht="77.400000000000006" customHeight="1" x14ac:dyDescent="0.3">
      <c r="A33" s="61" t="s">
        <v>80</v>
      </c>
      <c r="B33" s="46" t="s">
        <v>83</v>
      </c>
      <c r="C33" s="40" t="s">
        <v>28</v>
      </c>
      <c r="D33" s="43">
        <v>1078647.3</v>
      </c>
      <c r="E33" s="45">
        <v>1078647.3</v>
      </c>
      <c r="F33" s="51">
        <f t="shared" si="0"/>
        <v>100</v>
      </c>
    </row>
    <row r="34" spans="1:7" ht="31.5" customHeight="1" x14ac:dyDescent="0.3">
      <c r="A34" s="61" t="s">
        <v>7</v>
      </c>
      <c r="B34" s="1" t="s">
        <v>20</v>
      </c>
      <c r="C34" s="22" t="s">
        <v>21</v>
      </c>
      <c r="D34" s="23">
        <v>601477</v>
      </c>
      <c r="E34" s="24" t="s">
        <v>16</v>
      </c>
      <c r="F34" s="63" t="s">
        <v>16</v>
      </c>
      <c r="G34" s="25"/>
    </row>
    <row r="35" spans="1:7" ht="20.25" customHeight="1" x14ac:dyDescent="0.3">
      <c r="A35" s="50" t="s">
        <v>22</v>
      </c>
      <c r="B35" s="3" t="s">
        <v>23</v>
      </c>
      <c r="C35" s="26" t="s">
        <v>24</v>
      </c>
      <c r="D35" s="27" t="s">
        <v>16</v>
      </c>
      <c r="E35" s="27">
        <v>2</v>
      </c>
      <c r="F35" s="64" t="s">
        <v>16</v>
      </c>
      <c r="G35" s="25"/>
    </row>
    <row r="36" spans="1:7" ht="33.75" customHeight="1" x14ac:dyDescent="0.3">
      <c r="A36" s="50" t="s">
        <v>25</v>
      </c>
      <c r="B36" s="3" t="s">
        <v>26</v>
      </c>
      <c r="C36" s="26" t="s">
        <v>24</v>
      </c>
      <c r="D36" s="27" t="s">
        <v>16</v>
      </c>
      <c r="E36" s="27">
        <v>66</v>
      </c>
      <c r="F36" s="64" t="s">
        <v>16</v>
      </c>
      <c r="G36" s="25"/>
    </row>
    <row r="37" spans="1:7" ht="32.25" customHeight="1" x14ac:dyDescent="0.3">
      <c r="A37" s="50" t="s">
        <v>27</v>
      </c>
      <c r="B37" s="3" t="s">
        <v>86</v>
      </c>
      <c r="C37" s="11" t="s">
        <v>28</v>
      </c>
      <c r="D37" s="28">
        <v>7876355.2999999998</v>
      </c>
      <c r="E37" s="28">
        <v>9189297.3000000007</v>
      </c>
      <c r="F37" s="65">
        <f>E37/D37*100</f>
        <v>116.66941053306725</v>
      </c>
      <c r="G37" s="25"/>
    </row>
    <row r="38" spans="1:7" ht="18" customHeight="1" x14ac:dyDescent="0.3">
      <c r="A38" s="50" t="s">
        <v>29</v>
      </c>
      <c r="B38" s="3" t="s">
        <v>30</v>
      </c>
      <c r="C38" s="26" t="s">
        <v>31</v>
      </c>
      <c r="D38" s="37">
        <v>13095.02</v>
      </c>
      <c r="E38" s="37">
        <v>15277.89</v>
      </c>
      <c r="F38" s="65">
        <f>E38/D38*100</f>
        <v>116.66946671330017</v>
      </c>
      <c r="G38" s="25"/>
    </row>
    <row r="39" spans="1:7" ht="18" customHeight="1" x14ac:dyDescent="0.3">
      <c r="A39" s="50" t="s">
        <v>32</v>
      </c>
      <c r="B39" s="3" t="s">
        <v>33</v>
      </c>
      <c r="C39" s="26" t="s">
        <v>21</v>
      </c>
      <c r="D39" s="27" t="s">
        <v>16</v>
      </c>
      <c r="E39" s="29">
        <v>10418</v>
      </c>
      <c r="F39" s="64" t="s">
        <v>16</v>
      </c>
      <c r="G39" s="25"/>
    </row>
    <row r="40" spans="1:7" ht="18" customHeight="1" x14ac:dyDescent="0.3">
      <c r="A40" s="50"/>
      <c r="B40" s="30" t="s">
        <v>10</v>
      </c>
      <c r="C40" s="26"/>
      <c r="D40" s="27"/>
      <c r="E40" s="29"/>
      <c r="F40" s="64"/>
      <c r="G40" s="25"/>
    </row>
    <row r="41" spans="1:7" ht="18" customHeight="1" x14ac:dyDescent="0.3">
      <c r="A41" s="50" t="s">
        <v>34</v>
      </c>
      <c r="B41" s="31" t="s">
        <v>35</v>
      </c>
      <c r="C41" s="26" t="s">
        <v>21</v>
      </c>
      <c r="D41" s="27" t="s">
        <v>16</v>
      </c>
      <c r="E41" s="29">
        <v>138</v>
      </c>
      <c r="F41" s="64" t="s">
        <v>16</v>
      </c>
      <c r="G41" s="25"/>
    </row>
    <row r="42" spans="1:7" ht="18" customHeight="1" x14ac:dyDescent="0.3">
      <c r="A42" s="50" t="s">
        <v>36</v>
      </c>
      <c r="B42" s="30" t="s">
        <v>37</v>
      </c>
      <c r="C42" s="26" t="s">
        <v>21</v>
      </c>
      <c r="D42" s="27" t="s">
        <v>16</v>
      </c>
      <c r="E42" s="29">
        <v>111</v>
      </c>
      <c r="F42" s="64" t="s">
        <v>16</v>
      </c>
      <c r="G42" s="25"/>
    </row>
    <row r="43" spans="1:7" ht="18" customHeight="1" x14ac:dyDescent="0.3">
      <c r="A43" s="50" t="s">
        <v>38</v>
      </c>
      <c r="B43" s="3" t="s">
        <v>59</v>
      </c>
      <c r="C43" s="26" t="s">
        <v>21</v>
      </c>
      <c r="D43" s="27" t="s">
        <v>16</v>
      </c>
      <c r="E43" s="29">
        <v>10280</v>
      </c>
      <c r="F43" s="64" t="s">
        <v>16</v>
      </c>
      <c r="G43" s="25"/>
    </row>
    <row r="44" spans="1:7" ht="18" customHeight="1" thickBot="1" x14ac:dyDescent="0.35">
      <c r="A44" s="66" t="s">
        <v>39</v>
      </c>
      <c r="B44" s="67" t="s">
        <v>40</v>
      </c>
      <c r="C44" s="68" t="s">
        <v>21</v>
      </c>
      <c r="D44" s="69" t="s">
        <v>16</v>
      </c>
      <c r="E44" s="69">
        <v>0</v>
      </c>
      <c r="F44" s="70" t="s">
        <v>16</v>
      </c>
      <c r="G44" s="25"/>
    </row>
    <row r="45" spans="1:7" ht="17.399999999999999" thickTop="1" x14ac:dyDescent="0.3">
      <c r="B45" s="33"/>
      <c r="C45" s="33"/>
      <c r="D45" s="34"/>
      <c r="E45" s="34"/>
      <c r="F45" s="34"/>
    </row>
    <row r="46" spans="1:7" ht="39.75" customHeight="1" x14ac:dyDescent="0.3">
      <c r="B46" s="72"/>
      <c r="C46" s="73"/>
      <c r="D46" s="73"/>
      <c r="E46" s="73"/>
      <c r="F46" s="73"/>
    </row>
  </sheetData>
  <mergeCells count="3">
    <mergeCell ref="A1:F1"/>
    <mergeCell ref="A2:F2"/>
    <mergeCell ref="B46:F46"/>
  </mergeCells>
  <pageMargins left="0.39370078740157483" right="0" top="0.19685039370078741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01.01.2022</vt:lpstr>
      <vt:lpstr>Лист1</vt:lpstr>
      <vt:lpstr>'на 01.01.2022'!Заголовки_для_печати</vt:lpstr>
      <vt:lpstr>'на 01.01.2022'!Область_печати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2022-03-14T07:47:47Z</dcterms:modified>
</cp:coreProperties>
</file>