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3250" windowHeight="12285" tabRatio="941"/>
  </bookViews>
  <sheets>
    <sheet name="01.09.2021" sheetId="31" r:id="rId1"/>
  </sheets>
  <calcPr calcId="145621"/>
</workbook>
</file>

<file path=xl/calcChain.xml><?xml version="1.0" encoding="utf-8"?>
<calcChain xmlns="http://schemas.openxmlformats.org/spreadsheetml/2006/main">
  <c r="F25" i="31" l="1"/>
  <c r="D25" i="31" s="1"/>
  <c r="E25" i="31"/>
  <c r="I24" i="31"/>
  <c r="H24" i="31"/>
  <c r="G24" i="31" s="1"/>
  <c r="D24" i="31"/>
  <c r="I23" i="31"/>
  <c r="H23" i="31"/>
  <c r="G23" i="31" s="1"/>
  <c r="D23" i="31"/>
  <c r="I22" i="31"/>
  <c r="H22" i="31"/>
  <c r="G22" i="31" s="1"/>
  <c r="D22" i="31"/>
  <c r="I21" i="31"/>
  <c r="H21" i="31"/>
  <c r="D21" i="31"/>
  <c r="I20" i="31"/>
  <c r="H20" i="31"/>
  <c r="D20" i="31"/>
  <c r="I19" i="31"/>
  <c r="H19" i="31"/>
  <c r="G19" i="31" s="1"/>
  <c r="D19" i="31"/>
  <c r="I18" i="31"/>
  <c r="G18" i="31" s="1"/>
  <c r="H18" i="31"/>
  <c r="D18" i="31"/>
  <c r="I17" i="31"/>
  <c r="H17" i="31"/>
  <c r="G17" i="31" s="1"/>
  <c r="D17" i="31"/>
  <c r="I16" i="31"/>
  <c r="H16" i="31"/>
  <c r="D16" i="31"/>
  <c r="I15" i="31"/>
  <c r="H15" i="31"/>
  <c r="D15" i="31"/>
  <c r="I14" i="31"/>
  <c r="H14" i="31"/>
  <c r="D14" i="31"/>
  <c r="I13" i="31"/>
  <c r="H13" i="31"/>
  <c r="G13" i="31" s="1"/>
  <c r="D13" i="31"/>
  <c r="I12" i="31"/>
  <c r="H12" i="31"/>
  <c r="D12" i="31"/>
  <c r="I11" i="31"/>
  <c r="G11" i="31" s="1"/>
  <c r="H11" i="31"/>
  <c r="D11" i="31"/>
  <c r="I10" i="31"/>
  <c r="G10" i="31" s="1"/>
  <c r="H10" i="31"/>
  <c r="D10" i="31"/>
  <c r="I9" i="31"/>
  <c r="H9" i="31"/>
  <c r="D9" i="31"/>
  <c r="I8" i="31"/>
  <c r="H8" i="31"/>
  <c r="D8" i="31"/>
  <c r="A8" i="3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I7" i="31"/>
  <c r="H7" i="31"/>
  <c r="D7" i="31"/>
  <c r="A7" i="31"/>
  <c r="I6" i="31"/>
  <c r="H6" i="31"/>
  <c r="D6" i="31"/>
  <c r="G21" i="31" l="1"/>
  <c r="I25" i="31"/>
  <c r="G9" i="31"/>
  <c r="G15" i="31"/>
  <c r="G6" i="31"/>
  <c r="G7" i="31"/>
  <c r="G14" i="31"/>
  <c r="G8" i="31"/>
  <c r="G16" i="31"/>
  <c r="G12" i="31"/>
  <c r="G20" i="31"/>
  <c r="H25" i="31"/>
  <c r="G25" i="31" s="1"/>
</calcChain>
</file>

<file path=xl/sharedStrings.xml><?xml version="1.0" encoding="utf-8"?>
<sst xmlns="http://schemas.openxmlformats.org/spreadsheetml/2006/main" count="33" uniqueCount="30">
  <si>
    <t>№ п/п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</si>
  <si>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</si>
  <si>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</si>
  <si>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</si>
  <si>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</si>
  <si>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</si>
  <si>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</si>
  <si>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</si>
  <si>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</si>
  <si>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Валдайская ЦРБ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</si>
  <si>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</si>
  <si>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</si>
  <si>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</si>
  <si>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</si>
  <si>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</si>
  <si>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</si>
  <si>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</si>
  <si>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</si>
  <si>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</si>
  <si>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</si>
  <si>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</si>
  <si>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</si>
  <si>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</si>
  <si>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</si>
  <si>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</si>
  <si>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>Новгородский филиал АО "Страховая компания "СОГАЗ-Мед"</t>
  </si>
  <si>
    <t>Новгородский филиал ООО "АльфаСтрахование-ОМС"</t>
  </si>
  <si>
    <r>
      <t xml:space="preserve">Расчёт финансирования по подушевому нормативу </t>
    </r>
    <r>
      <rPr>
        <b/>
        <sz val="12"/>
        <color theme="1"/>
        <rFont val="Times New Roman"/>
        <family val="1"/>
        <charset val="204"/>
      </rPr>
      <t>на сентябрь 2021 года</t>
    </r>
    <r>
      <rPr>
        <sz val="12"/>
        <color theme="1"/>
        <rFont val="Times New Roman"/>
        <family val="1"/>
        <charset val="204"/>
      </rPr>
      <t xml:space="preserve"> в связи с изменением численности прикреплённого населения по состоянию на 01.09.2021 </t>
    </r>
  </si>
  <si>
    <t xml:space="preserve">Количество  прикрепленных застрахованных лиц на 01.09.2021 </t>
  </si>
  <si>
    <t>Финансирование по подушевому нормативу с 01.09.2021 на 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</si>
</sst>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1" xfId="0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0" fillId="0" borderId="0" xfId="0" applyFill="1"/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0" fontId="0" fillId="0" borderId="0" xfId="0" applyBorder="1"/>
    <xf numFmtId="3" fontId="4" fillId="2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5E5FF"/>
      <color rgb="FFFFD9D9"/>
      <color rgb="FF8BFFD0"/>
      <color rgb="FFFF3386"/>
      <color rgb="FFC1FFE0"/>
      <color rgb="FFD8FEF9"/>
      <color rgb="FFD2F6EA"/>
      <color rgb="FFDCBAFE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6"/>
  <sheetViews>
    <sheetView tabSelected="1" workbookViewId="0">
      <selection activeCell="J13" sqref="J13"/>
    </sheetView>
  </sheetViews>
  <sheetFormatPr defaultRowHeight="15" x14ac:dyDescent="0.25"/>
  <cols>
    <col min="1" max="1" width="6.140625" customWidth="1"/>
    <col min="2" max="2" width="33.85546875" customWidth="1"/>
    <col min="3" max="3" width="24.140625" customWidth="1"/>
    <col min="4" max="4" width="11" customWidth="1"/>
    <col min="5" max="5" width="18.140625" customWidth="1"/>
    <col min="6" max="6" width="22.85546875" customWidth="1"/>
    <col min="7" max="7" width="13.140625" customWidth="1"/>
    <col min="8" max="8" width="18.5703125" customWidth="1"/>
    <col min="9" max="9" width="22.85546875" customWidth="1"/>
    <col min="10" max="10" width="19.85546875" customWidth="1"/>
    <col min="11" max="11" width="21.28515625" customWidth="1"/>
    <col min="12" max="12" width="22.5703125" customWidth="1"/>
  </cols>
  <sheetData>
    <row r="2" spans="1:12" ht="36" customHeight="1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</row>
    <row r="3" spans="1:12" x14ac:dyDescent="0.25">
      <c r="A3" s="7"/>
      <c r="B3" s="7"/>
      <c r="C3" s="7"/>
      <c r="D3" s="7"/>
      <c r="E3" s="7"/>
      <c r="F3" s="7"/>
      <c r="G3" s="7"/>
      <c r="H3" s="7"/>
      <c r="I3" s="7"/>
    </row>
    <row r="4" spans="1:12" ht="42.75" customHeight="1" x14ac:dyDescent="0.25">
      <c r="A4" s="22" t="s">
        <v>0</v>
      </c>
      <c r="B4" s="22" t="s">
        <v>4</v>
      </c>
      <c r="C4" s="25" t="s">
        <v>3</v>
      </c>
      <c r="D4" s="27" t="s">
        <v>28</v>
      </c>
      <c r="E4" s="27"/>
      <c r="F4" s="27"/>
      <c r="G4" s="27" t="s">
        <v>29</v>
      </c>
      <c r="H4" s="27"/>
      <c r="I4" s="27"/>
    </row>
    <row r="5" spans="1:12" ht="79.5" customHeight="1" x14ac:dyDescent="0.25">
      <c r="A5" s="24"/>
      <c r="B5" s="24"/>
      <c r="C5" s="26"/>
      <c r="D5" s="16" t="s">
        <v>5</v>
      </c>
      <c r="E5" s="17" t="s">
        <v>25</v>
      </c>
      <c r="F5" s="17" t="s">
        <v>26</v>
      </c>
      <c r="G5" s="16" t="s">
        <v>5</v>
      </c>
      <c r="H5" s="17" t="s">
        <v>25</v>
      </c>
      <c r="I5" s="17" t="s">
        <v>26</v>
      </c>
    </row>
    <row r="6" spans="1:12" ht="15.75" x14ac:dyDescent="0.25">
      <c r="A6" s="3">
        <v>1</v>
      </c>
      <c r="B6" s="1" t="s">
        <v>1</v>
      </c>
      <c r="C6" s="2">
        <v>173.42</v>
      </c>
      <c r="D6" s="6">
        <f>E6+F6</f>
        <v>200230</v>
      </c>
      <c r="E6" s="6">
        <v>73826</v>
      </c>
      <c r="F6" s="14">
        <v>126404</v>
      </c>
      <c r="G6" s="11">
        <f>H6+I6</f>
        <v>34723886.600000001</v>
      </c>
      <c r="H6" s="11">
        <f>C6*E6</f>
        <v>12802904.92</v>
      </c>
      <c r="I6" s="11">
        <f>C6*F6</f>
        <v>21920981.68</v>
      </c>
      <c r="J6" s="8"/>
      <c r="K6" s="8"/>
      <c r="L6" s="8"/>
    </row>
    <row r="7" spans="1:12" ht="15.75" x14ac:dyDescent="0.25">
      <c r="A7" s="3">
        <f t="shared" ref="A7:A23" si="0">1+A6</f>
        <v>2</v>
      </c>
      <c r="B7" s="1" t="s">
        <v>9</v>
      </c>
      <c r="C7" s="2">
        <v>172.51</v>
      </c>
      <c r="D7" s="6">
        <f t="shared" ref="D7:D25" si="1">E7+F7</f>
        <v>19905</v>
      </c>
      <c r="E7" s="6">
        <v>8861</v>
      </c>
      <c r="F7" s="14">
        <v>11044</v>
      </c>
      <c r="G7" s="11">
        <f t="shared" ref="G7:G24" si="2">H7+I7</f>
        <v>3433811.55</v>
      </c>
      <c r="H7" s="11">
        <f t="shared" ref="H7:H24" si="3">C7*E7</f>
        <v>1528611.1099999999</v>
      </c>
      <c r="I7" s="11">
        <f t="shared" ref="I7:I24" si="4">C7*F7</f>
        <v>1905200.44</v>
      </c>
      <c r="J7" s="8"/>
      <c r="K7" s="8"/>
      <c r="L7" s="8"/>
    </row>
    <row r="8" spans="1:12" ht="15.75" x14ac:dyDescent="0.25">
      <c r="A8" s="3">
        <f t="shared" si="0"/>
        <v>3</v>
      </c>
      <c r="B8" s="1" t="s">
        <v>19</v>
      </c>
      <c r="C8" s="2">
        <v>182.41</v>
      </c>
      <c r="D8" s="6">
        <f t="shared" si="1"/>
        <v>9039</v>
      </c>
      <c r="E8" s="6">
        <v>3130</v>
      </c>
      <c r="F8" s="14">
        <v>5909</v>
      </c>
      <c r="G8" s="11">
        <f t="shared" si="2"/>
        <v>1648803.99</v>
      </c>
      <c r="H8" s="11">
        <f>C8*E8</f>
        <v>570943.30000000005</v>
      </c>
      <c r="I8" s="11">
        <f t="shared" si="4"/>
        <v>1077860.69</v>
      </c>
      <c r="J8" s="8"/>
      <c r="K8" s="8"/>
      <c r="L8" s="8"/>
    </row>
    <row r="9" spans="1:12" ht="15.75" x14ac:dyDescent="0.25">
      <c r="A9" s="3">
        <f t="shared" si="0"/>
        <v>4</v>
      </c>
      <c r="B9" s="1" t="s">
        <v>10</v>
      </c>
      <c r="C9" s="2">
        <v>178.74</v>
      </c>
      <c r="D9" s="6">
        <f t="shared" si="1"/>
        <v>6668</v>
      </c>
      <c r="E9" s="6">
        <v>394</v>
      </c>
      <c r="F9" s="14">
        <v>6274</v>
      </c>
      <c r="G9" s="11">
        <f t="shared" si="2"/>
        <v>1191838.32</v>
      </c>
      <c r="H9" s="11">
        <f t="shared" si="3"/>
        <v>70423.56</v>
      </c>
      <c r="I9" s="11">
        <f t="shared" si="4"/>
        <v>1121414.76</v>
      </c>
      <c r="J9" s="8"/>
      <c r="K9" s="8"/>
      <c r="L9" s="8"/>
    </row>
    <row r="10" spans="1:12" ht="15.75" x14ac:dyDescent="0.25">
      <c r="A10" s="3">
        <f t="shared" si="0"/>
        <v>5</v>
      </c>
      <c r="B10" s="1" t="s">
        <v>11</v>
      </c>
      <c r="C10" s="2">
        <v>179.32</v>
      </c>
      <c r="D10" s="6">
        <f t="shared" si="1"/>
        <v>10871</v>
      </c>
      <c r="E10" s="6">
        <v>4534</v>
      </c>
      <c r="F10" s="14">
        <v>6337</v>
      </c>
      <c r="G10" s="11">
        <f t="shared" si="2"/>
        <v>1949387.7199999997</v>
      </c>
      <c r="H10" s="11">
        <f t="shared" si="3"/>
        <v>813036.88</v>
      </c>
      <c r="I10" s="11">
        <f t="shared" si="4"/>
        <v>1136350.8399999999</v>
      </c>
      <c r="J10" s="8"/>
      <c r="K10" s="8"/>
      <c r="L10" s="8"/>
    </row>
    <row r="11" spans="1:12" ht="15.75" x14ac:dyDescent="0.25">
      <c r="A11" s="3">
        <f t="shared" si="0"/>
        <v>6</v>
      </c>
      <c r="B11" s="1" t="s">
        <v>20</v>
      </c>
      <c r="C11" s="2">
        <v>179.93</v>
      </c>
      <c r="D11" s="6">
        <f t="shared" si="1"/>
        <v>12969</v>
      </c>
      <c r="E11" s="6">
        <v>5674</v>
      </c>
      <c r="F11" s="14">
        <v>7295</v>
      </c>
      <c r="G11" s="11">
        <f t="shared" si="2"/>
        <v>2333512.17</v>
      </c>
      <c r="H11" s="11">
        <f t="shared" si="3"/>
        <v>1020922.8200000001</v>
      </c>
      <c r="I11" s="11">
        <f t="shared" si="4"/>
        <v>1312589.3500000001</v>
      </c>
      <c r="J11" s="8"/>
      <c r="K11" s="8"/>
      <c r="L11" s="8"/>
    </row>
    <row r="12" spans="1:12" ht="15.75" x14ac:dyDescent="0.25">
      <c r="A12" s="3">
        <f t="shared" si="0"/>
        <v>7</v>
      </c>
      <c r="B12" s="1" t="s">
        <v>21</v>
      </c>
      <c r="C12" s="2">
        <v>179.14</v>
      </c>
      <c r="D12" s="6">
        <f t="shared" si="1"/>
        <v>2854</v>
      </c>
      <c r="E12" s="6">
        <v>221</v>
      </c>
      <c r="F12" s="14">
        <v>2633</v>
      </c>
      <c r="G12" s="11">
        <f t="shared" si="2"/>
        <v>511265.55999999994</v>
      </c>
      <c r="H12" s="11">
        <f t="shared" si="3"/>
        <v>39589.939999999995</v>
      </c>
      <c r="I12" s="11">
        <f t="shared" si="4"/>
        <v>471675.61999999994</v>
      </c>
      <c r="J12" s="8"/>
      <c r="K12" s="8"/>
      <c r="L12" s="8"/>
    </row>
    <row r="13" spans="1:12" ht="15.75" x14ac:dyDescent="0.25">
      <c r="A13" s="3">
        <f t="shared" si="0"/>
        <v>8</v>
      </c>
      <c r="B13" s="1" t="s">
        <v>13</v>
      </c>
      <c r="C13" s="2">
        <v>182.66</v>
      </c>
      <c r="D13" s="6">
        <f t="shared" si="1"/>
        <v>20804</v>
      </c>
      <c r="E13" s="6">
        <v>11699</v>
      </c>
      <c r="F13" s="14">
        <v>9105</v>
      </c>
      <c r="G13" s="11">
        <f t="shared" si="2"/>
        <v>3800058.6399999997</v>
      </c>
      <c r="H13" s="11">
        <f t="shared" si="3"/>
        <v>2136939.34</v>
      </c>
      <c r="I13" s="11">
        <f t="shared" si="4"/>
        <v>1663119.3</v>
      </c>
      <c r="J13" s="8"/>
      <c r="K13" s="8"/>
      <c r="L13" s="8"/>
    </row>
    <row r="14" spans="1:12" ht="15.75" x14ac:dyDescent="0.25">
      <c r="A14" s="3">
        <f t="shared" si="0"/>
        <v>9</v>
      </c>
      <c r="B14" s="1" t="s">
        <v>22</v>
      </c>
      <c r="C14" s="2">
        <v>181.54</v>
      </c>
      <c r="D14" s="6">
        <f t="shared" si="1"/>
        <v>16911</v>
      </c>
      <c r="E14" s="6">
        <v>9257</v>
      </c>
      <c r="F14" s="14">
        <v>7654</v>
      </c>
      <c r="G14" s="11">
        <f t="shared" si="2"/>
        <v>3070022.94</v>
      </c>
      <c r="H14" s="11">
        <f t="shared" si="3"/>
        <v>1680515.78</v>
      </c>
      <c r="I14" s="11">
        <f>C14*F14</f>
        <v>1389507.16</v>
      </c>
      <c r="J14" s="8"/>
      <c r="K14" s="8"/>
      <c r="L14" s="8"/>
    </row>
    <row r="15" spans="1:12" ht="15.75" x14ac:dyDescent="0.25">
      <c r="A15" s="3">
        <f t="shared" si="0"/>
        <v>10</v>
      </c>
      <c r="B15" s="1" t="s">
        <v>12</v>
      </c>
      <c r="C15" s="2">
        <v>181.66</v>
      </c>
      <c r="D15" s="6">
        <f t="shared" si="1"/>
        <v>9904</v>
      </c>
      <c r="E15" s="6">
        <v>4184</v>
      </c>
      <c r="F15" s="14">
        <v>5720</v>
      </c>
      <c r="G15" s="11">
        <f t="shared" si="2"/>
        <v>1799160.64</v>
      </c>
      <c r="H15" s="11">
        <f t="shared" si="3"/>
        <v>760065.44</v>
      </c>
      <c r="I15" s="11">
        <f t="shared" si="4"/>
        <v>1039095.2</v>
      </c>
      <c r="J15" s="8"/>
      <c r="K15" s="8"/>
      <c r="L15" s="8"/>
    </row>
    <row r="16" spans="1:12" ht="15.75" x14ac:dyDescent="0.25">
      <c r="A16" s="3">
        <f t="shared" si="0"/>
        <v>11</v>
      </c>
      <c r="B16" s="1" t="s">
        <v>8</v>
      </c>
      <c r="C16" s="2">
        <v>180.1</v>
      </c>
      <c r="D16" s="6">
        <f t="shared" si="1"/>
        <v>10225</v>
      </c>
      <c r="E16" s="6">
        <v>249</v>
      </c>
      <c r="F16" s="14">
        <v>9976</v>
      </c>
      <c r="G16" s="11">
        <f t="shared" si="2"/>
        <v>1841522.4999999998</v>
      </c>
      <c r="H16" s="11">
        <f t="shared" si="3"/>
        <v>44844.9</v>
      </c>
      <c r="I16" s="11">
        <f t="shared" si="4"/>
        <v>1796677.5999999999</v>
      </c>
      <c r="J16" s="8"/>
      <c r="K16" s="8"/>
      <c r="L16" s="8"/>
    </row>
    <row r="17" spans="1:12" ht="15.75" x14ac:dyDescent="0.25">
      <c r="A17" s="3">
        <f t="shared" si="0"/>
        <v>12</v>
      </c>
      <c r="B17" s="1" t="s">
        <v>14</v>
      </c>
      <c r="C17" s="2">
        <v>190.99</v>
      </c>
      <c r="D17" s="6">
        <f t="shared" si="1"/>
        <v>18379</v>
      </c>
      <c r="E17" s="6">
        <v>8756</v>
      </c>
      <c r="F17" s="14">
        <v>9623</v>
      </c>
      <c r="G17" s="11">
        <f t="shared" si="2"/>
        <v>3510205.21</v>
      </c>
      <c r="H17" s="11">
        <f t="shared" si="3"/>
        <v>1672308.4400000002</v>
      </c>
      <c r="I17" s="11">
        <f t="shared" si="4"/>
        <v>1837896.77</v>
      </c>
      <c r="J17" s="8"/>
      <c r="K17" s="8"/>
      <c r="L17" s="8"/>
    </row>
    <row r="18" spans="1:12" ht="15.75" x14ac:dyDescent="0.25">
      <c r="A18" s="3">
        <f t="shared" si="0"/>
        <v>13</v>
      </c>
      <c r="B18" s="1" t="s">
        <v>15</v>
      </c>
      <c r="C18" s="2">
        <v>178.43</v>
      </c>
      <c r="D18" s="6">
        <f t="shared" si="1"/>
        <v>8029</v>
      </c>
      <c r="E18" s="6">
        <v>770</v>
      </c>
      <c r="F18" s="14">
        <v>7259</v>
      </c>
      <c r="G18" s="11">
        <f t="shared" si="2"/>
        <v>1432614.4700000002</v>
      </c>
      <c r="H18" s="11">
        <f t="shared" si="3"/>
        <v>137391.1</v>
      </c>
      <c r="I18" s="11">
        <f t="shared" si="4"/>
        <v>1295223.3700000001</v>
      </c>
      <c r="J18" s="8"/>
      <c r="K18" s="8"/>
      <c r="L18" s="8"/>
    </row>
    <row r="19" spans="1:12" ht="15.75" customHeight="1" x14ac:dyDescent="0.25">
      <c r="A19" s="3">
        <f t="shared" si="0"/>
        <v>14</v>
      </c>
      <c r="B19" s="1" t="s">
        <v>23</v>
      </c>
      <c r="C19" s="2">
        <v>177.45</v>
      </c>
      <c r="D19" s="6">
        <f t="shared" si="1"/>
        <v>6403</v>
      </c>
      <c r="E19" s="6">
        <v>1420</v>
      </c>
      <c r="F19" s="6">
        <v>4983</v>
      </c>
      <c r="G19" s="11">
        <f t="shared" si="2"/>
        <v>1136212.3499999999</v>
      </c>
      <c r="H19" s="11">
        <f t="shared" si="3"/>
        <v>251978.99999999997</v>
      </c>
      <c r="I19" s="11">
        <f t="shared" si="4"/>
        <v>884233.35</v>
      </c>
      <c r="J19" s="8"/>
      <c r="K19" s="8"/>
      <c r="L19" s="8"/>
    </row>
    <row r="20" spans="1:12" ht="15.75" x14ac:dyDescent="0.25">
      <c r="A20" s="3">
        <f t="shared" si="0"/>
        <v>15</v>
      </c>
      <c r="B20" s="1" t="s">
        <v>16</v>
      </c>
      <c r="C20" s="2">
        <v>157.43</v>
      </c>
      <c r="D20" s="6">
        <f t="shared" si="1"/>
        <v>51270</v>
      </c>
      <c r="E20" s="6">
        <v>14623</v>
      </c>
      <c r="F20" s="6">
        <v>36647</v>
      </c>
      <c r="G20" s="11">
        <f t="shared" si="2"/>
        <v>8071436.0999999996</v>
      </c>
      <c r="H20" s="11">
        <f t="shared" si="3"/>
        <v>2302098.89</v>
      </c>
      <c r="I20" s="11">
        <f t="shared" si="4"/>
        <v>5769337.21</v>
      </c>
      <c r="J20" s="8"/>
      <c r="K20" s="8"/>
      <c r="L20" s="8"/>
    </row>
    <row r="21" spans="1:12" ht="15.75" x14ac:dyDescent="0.25">
      <c r="A21" s="3">
        <f t="shared" si="0"/>
        <v>16</v>
      </c>
      <c r="B21" s="1" t="s">
        <v>2</v>
      </c>
      <c r="C21" s="2">
        <v>173.24</v>
      </c>
      <c r="D21" s="6">
        <f t="shared" si="1"/>
        <v>49145</v>
      </c>
      <c r="E21" s="6">
        <v>16173</v>
      </c>
      <c r="F21" s="6">
        <v>32972</v>
      </c>
      <c r="G21" s="11">
        <f t="shared" si="2"/>
        <v>8513879.8000000007</v>
      </c>
      <c r="H21" s="11">
        <f t="shared" si="3"/>
        <v>2801810.52</v>
      </c>
      <c r="I21" s="11">
        <f t="shared" si="4"/>
        <v>5712069.2800000003</v>
      </c>
      <c r="J21" s="8"/>
      <c r="K21" s="8"/>
      <c r="L21" s="8"/>
    </row>
    <row r="22" spans="1:12" ht="33" customHeight="1" x14ac:dyDescent="0.25">
      <c r="A22" s="20">
        <f t="shared" si="0"/>
        <v>17</v>
      </c>
      <c r="B22" s="1" t="s">
        <v>24</v>
      </c>
      <c r="C22" s="21">
        <v>147.26</v>
      </c>
      <c r="D22" s="18">
        <f t="shared" si="1"/>
        <v>25718</v>
      </c>
      <c r="E22" s="6">
        <v>10487</v>
      </c>
      <c r="F22" s="18">
        <v>15231</v>
      </c>
      <c r="G22" s="19">
        <f t="shared" si="2"/>
        <v>3787232.6799999997</v>
      </c>
      <c r="H22" s="19">
        <f t="shared" si="3"/>
        <v>1544315.6199999999</v>
      </c>
      <c r="I22" s="19">
        <f t="shared" si="4"/>
        <v>2242917.06</v>
      </c>
      <c r="J22" s="8"/>
      <c r="K22" s="8"/>
      <c r="L22" s="8"/>
    </row>
    <row r="23" spans="1:12" ht="15.75" x14ac:dyDescent="0.25">
      <c r="A23" s="3">
        <f t="shared" si="0"/>
        <v>18</v>
      </c>
      <c r="B23" s="1" t="s">
        <v>17</v>
      </c>
      <c r="C23" s="2">
        <v>171.61</v>
      </c>
      <c r="D23" s="6">
        <f t="shared" si="1"/>
        <v>60899</v>
      </c>
      <c r="E23" s="6">
        <v>15617</v>
      </c>
      <c r="F23" s="6">
        <v>45282</v>
      </c>
      <c r="G23" s="11">
        <f t="shared" si="2"/>
        <v>10450877.390000001</v>
      </c>
      <c r="H23" s="11">
        <f t="shared" si="3"/>
        <v>2680033.37</v>
      </c>
      <c r="I23" s="11">
        <f t="shared" si="4"/>
        <v>7770844.0200000005</v>
      </c>
      <c r="J23" s="8"/>
      <c r="K23" s="8"/>
      <c r="L23" s="8"/>
    </row>
    <row r="24" spans="1:12" ht="15.75" x14ac:dyDescent="0.25">
      <c r="A24" s="3">
        <v>19</v>
      </c>
      <c r="B24" s="1" t="s">
        <v>18</v>
      </c>
      <c r="C24" s="2">
        <v>178.92</v>
      </c>
      <c r="D24" s="6">
        <f>E24+F24</f>
        <v>6849</v>
      </c>
      <c r="E24" s="6">
        <v>3997</v>
      </c>
      <c r="F24" s="6">
        <v>2852</v>
      </c>
      <c r="G24" s="11">
        <f t="shared" si="2"/>
        <v>1225423.08</v>
      </c>
      <c r="H24" s="11">
        <f t="shared" si="3"/>
        <v>715143.24</v>
      </c>
      <c r="I24" s="11">
        <f t="shared" si="4"/>
        <v>510279.83999999997</v>
      </c>
      <c r="J24" s="8"/>
      <c r="K24" s="8"/>
      <c r="L24" s="8"/>
    </row>
    <row r="25" spans="1:12" ht="15.75" x14ac:dyDescent="0.25">
      <c r="A25" s="4"/>
      <c r="B25" s="15" t="s">
        <v>6</v>
      </c>
      <c r="C25" s="5" t="s">
        <v>7</v>
      </c>
      <c r="D25" s="12">
        <f t="shared" si="1"/>
        <v>547072</v>
      </c>
      <c r="E25" s="12">
        <f>SUM(E6:E24)</f>
        <v>193872</v>
      </c>
      <c r="F25" s="12">
        <f>SUM(F6:F24)</f>
        <v>353200</v>
      </c>
      <c r="G25" s="13">
        <f>H25+I25</f>
        <v>94431151.710000038</v>
      </c>
      <c r="H25" s="13">
        <f>SUM(H6:H24)</f>
        <v>33573878.170000009</v>
      </c>
      <c r="I25" s="13">
        <f>SUM(I6:I24)</f>
        <v>60857273.540000021</v>
      </c>
      <c r="J25" s="9"/>
      <c r="K25" s="9"/>
      <c r="L25" s="9"/>
    </row>
    <row r="26" spans="1:12" x14ac:dyDescent="0.25">
      <c r="J26" s="10"/>
      <c r="K26" s="10"/>
      <c r="L26" s="10"/>
    </row>
  </sheetData>
  <mergeCells count="6">
    <mergeCell ref="A2:I2"/>
    <mergeCell ref="A4:A5"/>
    <mergeCell ref="B4:B5"/>
    <mergeCell ref="C4:C5"/>
    <mergeCell ref="D4:F4"/>
    <mergeCell ref="G4:I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Любовь В. Данилова</cp:lastModifiedBy>
  <cp:lastPrinted>2021-09-03T13:52:36Z</cp:lastPrinted>
  <dcterms:created xsi:type="dcterms:W3CDTF">2020-01-17T07:23:51Z</dcterms:created>
  <dcterms:modified xsi:type="dcterms:W3CDTF">2021-09-03T13:53:18Z</dcterms:modified>
</cp:coreProperties>
</file>