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3250" windowHeight="12285" tabRatio="684"/>
  </bookViews>
  <sheets>
    <sheet name="01.11.2021" sheetId="35" r:id="rId1"/>
  </sheets>
  <calcPr calcId="145621"/>
</workbook>
</file>

<file path=xl/calcChain.xml><?xml version="1.0" encoding="utf-8"?>
<calcChain xmlns="http://schemas.openxmlformats.org/spreadsheetml/2006/main">
  <c r="F25" i="35" l="1"/>
  <c r="E25" i="35"/>
  <c r="I24" i="35"/>
  <c r="H24" i="35"/>
  <c r="G24" i="35"/>
  <c r="D24" i="35"/>
  <c r="I23" i="35"/>
  <c r="H23" i="35"/>
  <c r="G23" i="35"/>
  <c r="D23" i="35"/>
  <c r="I22" i="35"/>
  <c r="H22" i="35"/>
  <c r="D22" i="35"/>
  <c r="I21" i="35"/>
  <c r="H21" i="35"/>
  <c r="D21" i="35"/>
  <c r="I20" i="35"/>
  <c r="H20" i="35"/>
  <c r="D20" i="35"/>
  <c r="I19" i="35"/>
  <c r="G19" i="35" s="1"/>
  <c r="H19" i="35"/>
  <c r="D19" i="35"/>
  <c r="I18" i="35"/>
  <c r="H18" i="35"/>
  <c r="G18" i="35" s="1"/>
  <c r="D18" i="35"/>
  <c r="I17" i="35"/>
  <c r="G17" i="35" s="1"/>
  <c r="H17" i="35"/>
  <c r="D17" i="35"/>
  <c r="I16" i="35"/>
  <c r="H16" i="35"/>
  <c r="G16" i="35" s="1"/>
  <c r="D16" i="35"/>
  <c r="I15" i="35"/>
  <c r="G15" i="35" s="1"/>
  <c r="H15" i="35"/>
  <c r="D15" i="35"/>
  <c r="I14" i="35"/>
  <c r="H14" i="35"/>
  <c r="D14" i="35"/>
  <c r="I13" i="35"/>
  <c r="H13" i="35"/>
  <c r="D13" i="35"/>
  <c r="I12" i="35"/>
  <c r="H12" i="35"/>
  <c r="G12" i="35" s="1"/>
  <c r="D12" i="35"/>
  <c r="I11" i="35"/>
  <c r="H11" i="35"/>
  <c r="G11" i="35" s="1"/>
  <c r="D11" i="35"/>
  <c r="I10" i="35"/>
  <c r="H10" i="35"/>
  <c r="D10" i="35"/>
  <c r="I9" i="35"/>
  <c r="H9" i="35"/>
  <c r="D9" i="35"/>
  <c r="I8" i="35"/>
  <c r="H8" i="35"/>
  <c r="G8" i="35" s="1"/>
  <c r="D8" i="35"/>
  <c r="I7" i="35"/>
  <c r="H7" i="35"/>
  <c r="G7" i="35"/>
  <c r="D7" i="35"/>
  <c r="A7" i="35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I6" i="35"/>
  <c r="H6" i="35"/>
  <c r="D6" i="35"/>
  <c r="G22" i="35" l="1"/>
  <c r="G20" i="35"/>
  <c r="G14" i="35"/>
  <c r="G10" i="35"/>
  <c r="I25" i="35"/>
  <c r="D25" i="35"/>
  <c r="G21" i="35"/>
  <c r="G13" i="35"/>
  <c r="H25" i="35"/>
  <c r="G9" i="35"/>
  <c r="G6" i="35"/>
  <c r="G25" i="35" l="1"/>
</calcChain>
</file>

<file path=xl/sharedStrings.xml><?xml version="1.0" encoding="utf-8"?>
<sst xmlns="http://schemas.openxmlformats.org/spreadsheetml/2006/main" count="33" uniqueCount="30">
  <si>
    <t>№ п/п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</si>
  <si>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</si>
  <si>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</si>
  <si>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</si>
  <si>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</si>
  <si>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</si>
  <si>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</si>
  <si>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</si>
  <si>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</si>
  <si>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Валдайская ЦРБ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</si>
  <si>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</si>
  <si>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</si>
  <si>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</si>
  <si>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</si>
  <si>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</si>
  <si>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</si>
  <si>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</si>
  <si>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</si>
  <si>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</si>
  <si>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</si>
  <si>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</si>
  <si>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</si>
  <si>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</si>
  <si>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</si>
  <si>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</si>
  <si>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>Новгородский филиал АО "Страховая компания "СОГАЗ-Мед"</t>
  </si>
  <si>
    <t>Новгородский филиал ООО "АльфаСтрахование-ОМС"</t>
  </si>
  <si>
    <r>
      <t xml:space="preserve">Расчёт финансирования по подушевому нормативу </t>
    </r>
    <r>
      <rPr>
        <b/>
        <sz val="12"/>
        <color theme="1"/>
        <rFont val="Times New Roman"/>
        <family val="1"/>
        <charset val="204"/>
      </rPr>
      <t>на ноябрь 2021 года</t>
    </r>
    <r>
      <rPr>
        <sz val="12"/>
        <color theme="1"/>
        <rFont val="Times New Roman"/>
        <family val="1"/>
        <charset val="204"/>
      </rPr>
      <t xml:space="preserve"> в связи с изменением численности прикреплённого населения по состоянию на 01.11.2021 </t>
    </r>
  </si>
  <si>
    <t xml:space="preserve">Количество  прикрепленных застрахованных лиц на 01.11.2021 </t>
  </si>
  <si>
    <t>Финансирование по подушевому нормативу с 01.11.2021 на 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</si>
</sst>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0" fillId="0" borderId="0" xfId="0" applyFill="1"/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0" fontId="0" fillId="0" borderId="0" xfId="0" applyBorder="1"/>
    <xf numFmtId="3" fontId="4" fillId="2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5E5FF"/>
      <color rgb="FFFFD9D9"/>
      <color rgb="FF8BFFD0"/>
      <color rgb="FFFF3386"/>
      <color rgb="FFC1FFE0"/>
      <color rgb="FFD8FEF9"/>
      <color rgb="FFD2F6EA"/>
      <color rgb="FFDCBAFE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6"/>
  <sheetViews>
    <sheetView tabSelected="1" workbookViewId="0">
      <selection activeCell="K14" sqref="K14"/>
    </sheetView>
  </sheetViews>
  <sheetFormatPr defaultRowHeight="15" x14ac:dyDescent="0.25"/>
  <cols>
    <col min="1" max="1" width="6.140625" customWidth="1"/>
    <col min="2" max="2" width="33.85546875" customWidth="1"/>
    <col min="3" max="3" width="24.140625" customWidth="1"/>
    <col min="4" max="4" width="11" customWidth="1"/>
    <col min="5" max="5" width="18.140625" customWidth="1"/>
    <col min="6" max="6" width="22.85546875" customWidth="1"/>
    <col min="7" max="7" width="16.5703125" customWidth="1"/>
    <col min="8" max="8" width="18.5703125" customWidth="1"/>
    <col min="9" max="9" width="22.85546875" customWidth="1"/>
    <col min="10" max="10" width="19.85546875" customWidth="1"/>
    <col min="11" max="11" width="21.28515625" customWidth="1"/>
    <col min="12" max="12" width="22.5703125" customWidth="1"/>
  </cols>
  <sheetData>
    <row r="2" spans="1:12" ht="36" customHeight="1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</row>
    <row r="3" spans="1:12" x14ac:dyDescent="0.25">
      <c r="A3" s="7"/>
      <c r="B3" s="7"/>
      <c r="C3" s="7"/>
      <c r="D3" s="7"/>
      <c r="E3" s="7"/>
      <c r="F3" s="7"/>
      <c r="G3" s="7"/>
      <c r="H3" s="7"/>
      <c r="I3" s="7"/>
    </row>
    <row r="4" spans="1:12" ht="42.75" customHeight="1" x14ac:dyDescent="0.25">
      <c r="A4" s="22" t="s">
        <v>0</v>
      </c>
      <c r="B4" s="22" t="s">
        <v>4</v>
      </c>
      <c r="C4" s="25" t="s">
        <v>3</v>
      </c>
      <c r="D4" s="27" t="s">
        <v>28</v>
      </c>
      <c r="E4" s="27"/>
      <c r="F4" s="27"/>
      <c r="G4" s="27" t="s">
        <v>29</v>
      </c>
      <c r="H4" s="27"/>
      <c r="I4" s="27"/>
    </row>
    <row r="5" spans="1:12" ht="79.5" customHeight="1" x14ac:dyDescent="0.25">
      <c r="A5" s="24"/>
      <c r="B5" s="24"/>
      <c r="C5" s="26"/>
      <c r="D5" s="16" t="s">
        <v>5</v>
      </c>
      <c r="E5" s="17" t="s">
        <v>25</v>
      </c>
      <c r="F5" s="17" t="s">
        <v>26</v>
      </c>
      <c r="G5" s="16" t="s">
        <v>5</v>
      </c>
      <c r="H5" s="17" t="s">
        <v>25</v>
      </c>
      <c r="I5" s="17" t="s">
        <v>26</v>
      </c>
    </row>
    <row r="6" spans="1:12" ht="15.75" x14ac:dyDescent="0.25">
      <c r="A6" s="3">
        <v>1</v>
      </c>
      <c r="B6" s="1" t="s">
        <v>1</v>
      </c>
      <c r="C6" s="2">
        <v>173.42</v>
      </c>
      <c r="D6" s="6">
        <f>E6+F6</f>
        <v>198501</v>
      </c>
      <c r="E6" s="6">
        <v>73164</v>
      </c>
      <c r="F6" s="14">
        <v>125337</v>
      </c>
      <c r="G6" s="11">
        <f>H6+I6</f>
        <v>34424043.420000002</v>
      </c>
      <c r="H6" s="11">
        <f>C6*E6</f>
        <v>12688100.879999999</v>
      </c>
      <c r="I6" s="11">
        <f>C6*F6</f>
        <v>21735942.539999999</v>
      </c>
      <c r="J6" s="8"/>
      <c r="K6" s="8"/>
      <c r="L6" s="8"/>
    </row>
    <row r="7" spans="1:12" ht="15.75" x14ac:dyDescent="0.25">
      <c r="A7" s="3">
        <f t="shared" ref="A7:A23" si="0">1+A6</f>
        <v>2</v>
      </c>
      <c r="B7" s="1" t="s">
        <v>9</v>
      </c>
      <c r="C7" s="2">
        <v>172.51</v>
      </c>
      <c r="D7" s="6">
        <f t="shared" ref="D7:D25" si="1">E7+F7</f>
        <v>19806</v>
      </c>
      <c r="E7" s="6">
        <v>8855</v>
      </c>
      <c r="F7" s="14">
        <v>10951</v>
      </c>
      <c r="G7" s="11">
        <f t="shared" ref="G7:G24" si="2">H7+I7</f>
        <v>3416733.0599999996</v>
      </c>
      <c r="H7" s="11">
        <f t="shared" ref="H7:H24" si="3">C7*E7</f>
        <v>1527576.0499999998</v>
      </c>
      <c r="I7" s="11">
        <f t="shared" ref="I7:I24" si="4">C7*F7</f>
        <v>1889157.01</v>
      </c>
      <c r="J7" s="8"/>
      <c r="K7" s="8"/>
      <c r="L7" s="8"/>
    </row>
    <row r="8" spans="1:12" ht="15.75" x14ac:dyDescent="0.25">
      <c r="A8" s="3">
        <f t="shared" si="0"/>
        <v>3</v>
      </c>
      <c r="B8" s="1" t="s">
        <v>19</v>
      </c>
      <c r="C8" s="2">
        <v>182.41</v>
      </c>
      <c r="D8" s="6">
        <f t="shared" si="1"/>
        <v>8944</v>
      </c>
      <c r="E8" s="6">
        <v>3098</v>
      </c>
      <c r="F8" s="14">
        <v>5846</v>
      </c>
      <c r="G8" s="11">
        <f t="shared" si="2"/>
        <v>1631475.0399999998</v>
      </c>
      <c r="H8" s="11">
        <f>C8*E8</f>
        <v>565106.17999999993</v>
      </c>
      <c r="I8" s="11">
        <f t="shared" si="4"/>
        <v>1066368.8599999999</v>
      </c>
      <c r="J8" s="8"/>
      <c r="K8" s="8"/>
      <c r="L8" s="8"/>
    </row>
    <row r="9" spans="1:12" ht="15.75" x14ac:dyDescent="0.25">
      <c r="A9" s="3">
        <f t="shared" si="0"/>
        <v>4</v>
      </c>
      <c r="B9" s="1" t="s">
        <v>10</v>
      </c>
      <c r="C9" s="2">
        <v>178.74</v>
      </c>
      <c r="D9" s="6">
        <f t="shared" si="1"/>
        <v>6600</v>
      </c>
      <c r="E9" s="6">
        <v>389</v>
      </c>
      <c r="F9" s="14">
        <v>6211</v>
      </c>
      <c r="G9" s="11">
        <f t="shared" si="2"/>
        <v>1179684.0000000002</v>
      </c>
      <c r="H9" s="11">
        <f t="shared" si="3"/>
        <v>69529.86</v>
      </c>
      <c r="I9" s="11">
        <f t="shared" si="4"/>
        <v>1110154.1400000001</v>
      </c>
      <c r="J9" s="8"/>
      <c r="K9" s="8"/>
      <c r="L9" s="8"/>
    </row>
    <row r="10" spans="1:12" ht="15.75" x14ac:dyDescent="0.25">
      <c r="A10" s="3">
        <f t="shared" si="0"/>
        <v>5</v>
      </c>
      <c r="B10" s="1" t="s">
        <v>11</v>
      </c>
      <c r="C10" s="2">
        <v>179.32</v>
      </c>
      <c r="D10" s="6">
        <f t="shared" si="1"/>
        <v>10787</v>
      </c>
      <c r="E10" s="6">
        <v>4503</v>
      </c>
      <c r="F10" s="14">
        <v>6284</v>
      </c>
      <c r="G10" s="11">
        <f t="shared" si="2"/>
        <v>1934324.8399999999</v>
      </c>
      <c r="H10" s="11">
        <f t="shared" si="3"/>
        <v>807477.96</v>
      </c>
      <c r="I10" s="11">
        <f t="shared" si="4"/>
        <v>1126846.8799999999</v>
      </c>
      <c r="J10" s="8"/>
      <c r="K10" s="8"/>
      <c r="L10" s="8"/>
    </row>
    <row r="11" spans="1:12" ht="15.75" x14ac:dyDescent="0.25">
      <c r="A11" s="3">
        <f t="shared" si="0"/>
        <v>6</v>
      </c>
      <c r="B11" s="1" t="s">
        <v>20</v>
      </c>
      <c r="C11" s="2">
        <v>179.93</v>
      </c>
      <c r="D11" s="6">
        <f t="shared" si="1"/>
        <v>12865</v>
      </c>
      <c r="E11" s="6">
        <v>5631</v>
      </c>
      <c r="F11" s="14">
        <v>7234</v>
      </c>
      <c r="G11" s="11">
        <f t="shared" si="2"/>
        <v>2314799.4500000002</v>
      </c>
      <c r="H11" s="11">
        <f t="shared" si="3"/>
        <v>1013185.8300000001</v>
      </c>
      <c r="I11" s="11">
        <f t="shared" si="4"/>
        <v>1301613.6200000001</v>
      </c>
      <c r="J11" s="8"/>
      <c r="K11" s="8"/>
      <c r="L11" s="8"/>
    </row>
    <row r="12" spans="1:12" ht="15.75" x14ac:dyDescent="0.25">
      <c r="A12" s="3">
        <f t="shared" si="0"/>
        <v>7</v>
      </c>
      <c r="B12" s="1" t="s">
        <v>21</v>
      </c>
      <c r="C12" s="2">
        <v>179.14</v>
      </c>
      <c r="D12" s="6">
        <f t="shared" si="1"/>
        <v>2836</v>
      </c>
      <c r="E12" s="6">
        <v>219</v>
      </c>
      <c r="F12" s="14">
        <v>2617</v>
      </c>
      <c r="G12" s="11">
        <f t="shared" si="2"/>
        <v>508041.03999999992</v>
      </c>
      <c r="H12" s="11">
        <f t="shared" si="3"/>
        <v>39231.659999999996</v>
      </c>
      <c r="I12" s="11">
        <f t="shared" si="4"/>
        <v>468809.37999999995</v>
      </c>
      <c r="J12" s="8"/>
      <c r="K12" s="8"/>
      <c r="L12" s="8"/>
    </row>
    <row r="13" spans="1:12" ht="15.75" x14ac:dyDescent="0.25">
      <c r="A13" s="3">
        <f t="shared" si="0"/>
        <v>8</v>
      </c>
      <c r="B13" s="1" t="s">
        <v>13</v>
      </c>
      <c r="C13" s="2">
        <v>182.66</v>
      </c>
      <c r="D13" s="6">
        <f t="shared" si="1"/>
        <v>20689</v>
      </c>
      <c r="E13" s="6">
        <v>11641</v>
      </c>
      <c r="F13" s="14">
        <v>9048</v>
      </c>
      <c r="G13" s="11">
        <f t="shared" si="2"/>
        <v>3779052.74</v>
      </c>
      <c r="H13" s="11">
        <f t="shared" si="3"/>
        <v>2126345.06</v>
      </c>
      <c r="I13" s="11">
        <f t="shared" si="4"/>
        <v>1652707.68</v>
      </c>
      <c r="J13" s="8"/>
      <c r="K13" s="8"/>
      <c r="L13" s="8"/>
    </row>
    <row r="14" spans="1:12" ht="15.75" x14ac:dyDescent="0.25">
      <c r="A14" s="3">
        <f t="shared" si="0"/>
        <v>9</v>
      </c>
      <c r="B14" s="1" t="s">
        <v>22</v>
      </c>
      <c r="C14" s="2">
        <v>181.54</v>
      </c>
      <c r="D14" s="6">
        <f t="shared" si="1"/>
        <v>16760</v>
      </c>
      <c r="E14" s="6">
        <v>9178</v>
      </c>
      <c r="F14" s="14">
        <v>7582</v>
      </c>
      <c r="G14" s="11">
        <f t="shared" si="2"/>
        <v>3042610.4</v>
      </c>
      <c r="H14" s="11">
        <f t="shared" si="3"/>
        <v>1666174.1199999999</v>
      </c>
      <c r="I14" s="11">
        <f>C14*F14</f>
        <v>1376436.28</v>
      </c>
      <c r="J14" s="8"/>
      <c r="K14" s="8"/>
      <c r="L14" s="8"/>
    </row>
    <row r="15" spans="1:12" ht="15.75" x14ac:dyDescent="0.25">
      <c r="A15" s="3">
        <f t="shared" si="0"/>
        <v>10</v>
      </c>
      <c r="B15" s="1" t="s">
        <v>12</v>
      </c>
      <c r="C15" s="2">
        <v>181.66</v>
      </c>
      <c r="D15" s="6">
        <f t="shared" si="1"/>
        <v>9803</v>
      </c>
      <c r="E15" s="6">
        <v>4142</v>
      </c>
      <c r="F15" s="14">
        <v>5661</v>
      </c>
      <c r="G15" s="11">
        <f t="shared" si="2"/>
        <v>1780812.98</v>
      </c>
      <c r="H15" s="11">
        <f t="shared" si="3"/>
        <v>752435.72</v>
      </c>
      <c r="I15" s="11">
        <f t="shared" si="4"/>
        <v>1028377.26</v>
      </c>
      <c r="J15" s="8"/>
      <c r="K15" s="8"/>
      <c r="L15" s="8"/>
    </row>
    <row r="16" spans="1:12" ht="15.75" x14ac:dyDescent="0.25">
      <c r="A16" s="3">
        <f t="shared" si="0"/>
        <v>11</v>
      </c>
      <c r="B16" s="1" t="s">
        <v>8</v>
      </c>
      <c r="C16" s="2">
        <v>180.1</v>
      </c>
      <c r="D16" s="6">
        <f t="shared" si="1"/>
        <v>10180</v>
      </c>
      <c r="E16" s="6">
        <v>246</v>
      </c>
      <c r="F16" s="14">
        <v>9934</v>
      </c>
      <c r="G16" s="11">
        <f t="shared" si="2"/>
        <v>1833418</v>
      </c>
      <c r="H16" s="11">
        <f t="shared" si="3"/>
        <v>44304.6</v>
      </c>
      <c r="I16" s="11">
        <f t="shared" si="4"/>
        <v>1789113.4</v>
      </c>
      <c r="J16" s="8"/>
      <c r="K16" s="8"/>
      <c r="L16" s="8"/>
    </row>
    <row r="17" spans="1:12" ht="15.75" x14ac:dyDescent="0.25">
      <c r="A17" s="3">
        <f t="shared" si="0"/>
        <v>12</v>
      </c>
      <c r="B17" s="1" t="s">
        <v>14</v>
      </c>
      <c r="C17" s="2">
        <v>190.99</v>
      </c>
      <c r="D17" s="6">
        <f t="shared" si="1"/>
        <v>18278</v>
      </c>
      <c r="E17" s="6">
        <v>8772</v>
      </c>
      <c r="F17" s="14">
        <v>9506</v>
      </c>
      <c r="G17" s="11">
        <f t="shared" si="2"/>
        <v>3490915.22</v>
      </c>
      <c r="H17" s="11">
        <f t="shared" si="3"/>
        <v>1675364.28</v>
      </c>
      <c r="I17" s="11">
        <f t="shared" si="4"/>
        <v>1815550.9400000002</v>
      </c>
      <c r="J17" s="8"/>
      <c r="K17" s="8"/>
      <c r="L17" s="8"/>
    </row>
    <row r="18" spans="1:12" ht="15.75" x14ac:dyDescent="0.25">
      <c r="A18" s="3">
        <f t="shared" si="0"/>
        <v>13</v>
      </c>
      <c r="B18" s="1" t="s">
        <v>15</v>
      </c>
      <c r="C18" s="2">
        <v>178.43</v>
      </c>
      <c r="D18" s="6">
        <f t="shared" si="1"/>
        <v>8021</v>
      </c>
      <c r="E18" s="6">
        <v>773</v>
      </c>
      <c r="F18" s="14">
        <v>7248</v>
      </c>
      <c r="G18" s="11">
        <f t="shared" si="2"/>
        <v>1431187.0300000003</v>
      </c>
      <c r="H18" s="11">
        <f t="shared" si="3"/>
        <v>137926.39000000001</v>
      </c>
      <c r="I18" s="11">
        <f t="shared" si="4"/>
        <v>1293260.6400000001</v>
      </c>
      <c r="J18" s="8"/>
      <c r="K18" s="8"/>
      <c r="L18" s="8"/>
    </row>
    <row r="19" spans="1:12" ht="15.75" customHeight="1" x14ac:dyDescent="0.25">
      <c r="A19" s="3">
        <f t="shared" si="0"/>
        <v>14</v>
      </c>
      <c r="B19" s="1" t="s">
        <v>23</v>
      </c>
      <c r="C19" s="2">
        <v>177.45</v>
      </c>
      <c r="D19" s="6">
        <f t="shared" si="1"/>
        <v>6359</v>
      </c>
      <c r="E19" s="6">
        <v>1404</v>
      </c>
      <c r="F19" s="6">
        <v>4955</v>
      </c>
      <c r="G19" s="11">
        <f t="shared" si="2"/>
        <v>1128404.55</v>
      </c>
      <c r="H19" s="11">
        <f t="shared" si="3"/>
        <v>249139.8</v>
      </c>
      <c r="I19" s="11">
        <f t="shared" si="4"/>
        <v>879264.75</v>
      </c>
      <c r="J19" s="8"/>
      <c r="K19" s="8"/>
      <c r="L19" s="8"/>
    </row>
    <row r="20" spans="1:12" ht="15.75" x14ac:dyDescent="0.25">
      <c r="A20" s="3">
        <f t="shared" si="0"/>
        <v>15</v>
      </c>
      <c r="B20" s="1" t="s">
        <v>16</v>
      </c>
      <c r="C20" s="2">
        <v>157.43</v>
      </c>
      <c r="D20" s="6">
        <f t="shared" si="1"/>
        <v>50750</v>
      </c>
      <c r="E20" s="6">
        <v>14451</v>
      </c>
      <c r="F20" s="6">
        <v>36299</v>
      </c>
      <c r="G20" s="11">
        <f t="shared" si="2"/>
        <v>7989572.5</v>
      </c>
      <c r="H20" s="11">
        <f t="shared" si="3"/>
        <v>2275020.9300000002</v>
      </c>
      <c r="I20" s="11">
        <f t="shared" si="4"/>
        <v>5714551.5700000003</v>
      </c>
      <c r="J20" s="8"/>
      <c r="K20" s="8"/>
      <c r="L20" s="8"/>
    </row>
    <row r="21" spans="1:12" ht="15.75" x14ac:dyDescent="0.25">
      <c r="A21" s="3">
        <f t="shared" si="0"/>
        <v>16</v>
      </c>
      <c r="B21" s="1" t="s">
        <v>2</v>
      </c>
      <c r="C21" s="2">
        <v>173.24</v>
      </c>
      <c r="D21" s="6">
        <f t="shared" si="1"/>
        <v>49306</v>
      </c>
      <c r="E21" s="6">
        <v>16264</v>
      </c>
      <c r="F21" s="6">
        <v>33042</v>
      </c>
      <c r="G21" s="11">
        <f t="shared" si="2"/>
        <v>8541771.4400000013</v>
      </c>
      <c r="H21" s="11">
        <f t="shared" si="3"/>
        <v>2817575.3600000003</v>
      </c>
      <c r="I21" s="11">
        <f t="shared" si="4"/>
        <v>5724196.0800000001</v>
      </c>
      <c r="J21" s="8"/>
      <c r="K21" s="8"/>
      <c r="L21" s="8"/>
    </row>
    <row r="22" spans="1:12" ht="29.25" customHeight="1" x14ac:dyDescent="0.25">
      <c r="A22" s="20">
        <f t="shared" si="0"/>
        <v>17</v>
      </c>
      <c r="B22" s="1" t="s">
        <v>24</v>
      </c>
      <c r="C22" s="21">
        <v>147.26</v>
      </c>
      <c r="D22" s="18">
        <f t="shared" si="1"/>
        <v>26832</v>
      </c>
      <c r="E22" s="6">
        <v>10962</v>
      </c>
      <c r="F22" s="18">
        <v>15870</v>
      </c>
      <c r="G22" s="19">
        <f t="shared" si="2"/>
        <v>3951280.3199999994</v>
      </c>
      <c r="H22" s="19">
        <f t="shared" si="3"/>
        <v>1614264.1199999999</v>
      </c>
      <c r="I22" s="19">
        <f t="shared" si="4"/>
        <v>2337016.1999999997</v>
      </c>
      <c r="J22" s="8"/>
      <c r="K22" s="8"/>
      <c r="L22" s="8"/>
    </row>
    <row r="23" spans="1:12" ht="15.75" x14ac:dyDescent="0.25">
      <c r="A23" s="3">
        <f t="shared" si="0"/>
        <v>18</v>
      </c>
      <c r="B23" s="1" t="s">
        <v>17</v>
      </c>
      <c r="C23" s="2">
        <v>171.61</v>
      </c>
      <c r="D23" s="6">
        <f t="shared" si="1"/>
        <v>60380</v>
      </c>
      <c r="E23" s="6">
        <v>15483</v>
      </c>
      <c r="F23" s="6">
        <v>44897</v>
      </c>
      <c r="G23" s="11">
        <f t="shared" si="2"/>
        <v>10361811.800000001</v>
      </c>
      <c r="H23" s="11">
        <f t="shared" si="3"/>
        <v>2657037.6300000004</v>
      </c>
      <c r="I23" s="11">
        <f t="shared" si="4"/>
        <v>7704774.1700000009</v>
      </c>
      <c r="J23" s="8"/>
      <c r="K23" s="8"/>
      <c r="L23" s="8"/>
    </row>
    <row r="24" spans="1:12" ht="15.75" x14ac:dyDescent="0.25">
      <c r="A24" s="3">
        <v>19</v>
      </c>
      <c r="B24" s="1" t="s">
        <v>18</v>
      </c>
      <c r="C24" s="2">
        <v>178.92</v>
      </c>
      <c r="D24" s="6">
        <f>E24+F24</f>
        <v>6800</v>
      </c>
      <c r="E24" s="6">
        <v>3973</v>
      </c>
      <c r="F24" s="6">
        <v>2827</v>
      </c>
      <c r="G24" s="11">
        <f t="shared" si="2"/>
        <v>1216656</v>
      </c>
      <c r="H24" s="11">
        <f t="shared" si="3"/>
        <v>710849.15999999992</v>
      </c>
      <c r="I24" s="11">
        <f t="shared" si="4"/>
        <v>505806.83999999997</v>
      </c>
      <c r="J24" s="8"/>
      <c r="K24" s="8"/>
      <c r="L24" s="8"/>
    </row>
    <row r="25" spans="1:12" ht="15.75" x14ac:dyDescent="0.25">
      <c r="A25" s="4"/>
      <c r="B25" s="15" t="s">
        <v>6</v>
      </c>
      <c r="C25" s="5" t="s">
        <v>7</v>
      </c>
      <c r="D25" s="12">
        <f t="shared" si="1"/>
        <v>544497</v>
      </c>
      <c r="E25" s="12">
        <f>SUM(E6:E24)</f>
        <v>193148</v>
      </c>
      <c r="F25" s="12">
        <f>SUM(F6:F24)</f>
        <v>351349</v>
      </c>
      <c r="G25" s="13">
        <f>H25+I25</f>
        <v>93956593.830000013</v>
      </c>
      <c r="H25" s="13">
        <f>SUM(H6:H24)</f>
        <v>33436645.590000004</v>
      </c>
      <c r="I25" s="13">
        <f>SUM(I6:I24)</f>
        <v>60519948.24000001</v>
      </c>
      <c r="J25" s="9"/>
      <c r="K25" s="9"/>
      <c r="L25" s="9"/>
    </row>
    <row r="26" spans="1:12" x14ac:dyDescent="0.25">
      <c r="J26" s="10"/>
      <c r="K26" s="10"/>
      <c r="L26" s="10"/>
    </row>
  </sheetData>
  <mergeCells count="6">
    <mergeCell ref="A2:I2"/>
    <mergeCell ref="A4:A5"/>
    <mergeCell ref="B4:B5"/>
    <mergeCell ref="C4:C5"/>
    <mergeCell ref="D4:F4"/>
    <mergeCell ref="G4:I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Любовь В. Данилова</cp:lastModifiedBy>
  <cp:lastPrinted>2021-11-08T13:56:56Z</cp:lastPrinted>
  <dcterms:created xsi:type="dcterms:W3CDTF">2020-01-17T07:23:51Z</dcterms:created>
  <dcterms:modified xsi:type="dcterms:W3CDTF">2021-11-08T14:11:10Z</dcterms:modified>
</cp:coreProperties>
</file>