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7.2021 с изменениями" sheetId="1" r:id="rId1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C25" i="1"/>
  <c r="G24" i="1"/>
  <c r="C24" i="1"/>
  <c r="H24" i="1" s="1"/>
  <c r="C23" i="1"/>
  <c r="H23" i="1" s="1"/>
  <c r="C22" i="1"/>
  <c r="H22" i="1" s="1"/>
  <c r="C21" i="1"/>
  <c r="H21" i="1" s="1"/>
  <c r="C20" i="1"/>
  <c r="H20" i="1" s="1"/>
  <c r="C19" i="1"/>
  <c r="H19" i="1" s="1"/>
  <c r="C18" i="1"/>
  <c r="H18" i="1" s="1"/>
  <c r="C17" i="1"/>
  <c r="H17" i="1" s="1"/>
  <c r="C16" i="1"/>
  <c r="H16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C9" i="1"/>
  <c r="H9" i="1" s="1"/>
  <c r="C8" i="1"/>
  <c r="H8" i="1" s="1"/>
  <c r="C7" i="1"/>
  <c r="H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6" i="1"/>
  <c r="H6" i="1" s="1"/>
  <c r="H2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 l="1"/>
</calcChain>
</file>

<file path=xl/sharedStrings.xml><?xml version="1.0" encoding="utf-8"?>
<sst xmlns="http://schemas.openxmlformats.org/spreadsheetml/2006/main" count="31" uniqueCount="28">
  <si>
    <r>
      <t xml:space="preserve">Расчёт финансирования по подушевому нормативу </t>
    </r>
    <r>
      <rPr>
        <b/>
        <sz val="12"/>
        <color theme="1"/>
        <rFont val="Times New Roman"/>
        <family val="1"/>
        <charset val="204"/>
      </rPr>
      <t>на ИЮЛЬ 2021 года</t>
    </r>
    <r>
      <rPr>
        <sz val="12"/>
        <color theme="1"/>
        <rFont val="Times New Roman"/>
        <family val="1"/>
        <charset val="204"/>
      </rPr>
      <t xml:space="preserve"> с учетом оценки результативности деятельности медицинских организаций (протокол от 29.07.2021 № 9) </t>
    </r>
  </si>
  <si>
    <t>№ п/п</t>
  </si>
  <si>
    <t>Наименование медицинской организации</t>
  </si>
  <si>
    <t xml:space="preserve">Количество  прикрепленных застрахованных лиц на 01.07.2021 </t>
  </si>
  <si>
    <t>Финансирование по подушевому нормативу на ИЮЛЬ 2021</t>
  </si>
  <si>
    <t>ВСЕГО:</t>
  </si>
  <si>
    <t>Новгородский филиал АО "Страховая компания "СОГАЗ-Мед"</t>
  </si>
  <si>
    <t>Новгородский филиал ООО "АльфаСтрахование-ОМС"</t>
  </si>
  <si>
    <t>ГОБУЗ "ЦГКБ"</t>
  </si>
  <si>
    <t>ГОБУЗ Валдайская ЦРБ</t>
  </si>
  <si>
    <t>ГОБУЗ "Демянская 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</si>
  <si>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</si>
  <si>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</si>
  <si>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</si>
  <si>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</si>
  <si>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</si>
  <si>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</si>
  <si>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</si>
  <si>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</si>
  <si>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</si>
  <si>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Шимская ЦРБ</t>
  </si>
  <si>
    <t>ГОБУЗ "Боровичский ЦОВ(с)П"</t>
  </si>
  <si>
    <t>ГОБУЗ Старорусская ЦРБ</t>
  </si>
  <si>
    <t>ГОБУЗ "НЦРБ"</t>
  </si>
  <si>
    <t>ООО "Поликлиника "Полимедика Новгород Великий"</t>
  </si>
  <si>
    <t>ГОБУЗ "Боровичская ЦРБ"</t>
  </si>
  <si>
    <t>ОАУЗ "Поддорская ЦРБ"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</si>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</sst>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3" fontId="2" fillId="0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0" borderId="0" xfId="0" applyNumberFormat="1"/>
    <xf numFmtId="0" fontId="2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B1" workbookViewId="0">
      <pane xSplit="1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H22" sqref="H22"/>
    </sheetView>
  </sheetViews>
  <sheetFormatPr defaultRowHeight="15" x14ac:dyDescent="0.25"/>
  <cols>
    <col min="1" max="1" width="6.140625" customWidth="1"/>
    <col min="2" max="2" width="33.85546875" customWidth="1"/>
    <col min="3" max="3" width="11" customWidth="1"/>
    <col min="4" max="4" width="18.140625" customWidth="1"/>
    <col min="5" max="5" width="22.85546875" customWidth="1"/>
    <col min="6" max="6" width="13.140625" customWidth="1"/>
    <col min="7" max="7" width="18.7109375" customWidth="1"/>
    <col min="8" max="8" width="22.85546875" customWidth="1"/>
  </cols>
  <sheetData>
    <row r="2" spans="1:8" ht="36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9" customHeight="1" x14ac:dyDescent="0.25">
      <c r="A4" s="17" t="s">
        <v>1</v>
      </c>
      <c r="B4" s="17" t="s">
        <v>2</v>
      </c>
      <c r="C4" s="19" t="s">
        <v>3</v>
      </c>
      <c r="D4" s="19"/>
      <c r="E4" s="19"/>
      <c r="F4" s="19" t="s">
        <v>4</v>
      </c>
      <c r="G4" s="19"/>
      <c r="H4" s="19"/>
    </row>
    <row r="5" spans="1:8" ht="79.5" customHeight="1" x14ac:dyDescent="0.25">
      <c r="A5" s="18"/>
      <c r="B5" s="18"/>
      <c r="C5" s="2" t="s">
        <v>5</v>
      </c>
      <c r="D5" s="3" t="s">
        <v>6</v>
      </c>
      <c r="E5" s="3" t="s">
        <v>7</v>
      </c>
      <c r="F5" s="2" t="s">
        <v>5</v>
      </c>
      <c r="G5" s="3" t="s">
        <v>6</v>
      </c>
      <c r="H5" s="3" t="s">
        <v>7</v>
      </c>
    </row>
    <row r="6" spans="1:8" ht="15.75" x14ac:dyDescent="0.25">
      <c r="A6" s="4">
        <v>1</v>
      </c>
      <c r="B6" s="5" t="s">
        <v>8</v>
      </c>
      <c r="C6" s="6">
        <f>D6+E6</f>
        <v>201610</v>
      </c>
      <c r="D6" s="6">
        <v>74217</v>
      </c>
      <c r="E6" s="6">
        <v>127393</v>
      </c>
      <c r="F6" s="7">
        <v>36112061.390000001</v>
      </c>
      <c r="G6" s="7">
        <f>ROUND($F6/$C6*D6,2)</f>
        <v>13293630.57</v>
      </c>
      <c r="H6" s="7">
        <f>ROUND($F6/$C6*E6,2)</f>
        <v>22818430.82</v>
      </c>
    </row>
    <row r="7" spans="1:8" ht="15.75" x14ac:dyDescent="0.25">
      <c r="A7" s="4">
        <f t="shared" ref="A7:A23" si="0">1+A6</f>
        <v>2</v>
      </c>
      <c r="B7" s="5" t="s">
        <v>9</v>
      </c>
      <c r="C7" s="6">
        <f t="shared" ref="C7:C25" si="1">D7+E7</f>
        <v>20053</v>
      </c>
      <c r="D7" s="6">
        <v>8901</v>
      </c>
      <c r="E7" s="6">
        <v>11152</v>
      </c>
      <c r="F7" s="7">
        <v>3113408.73</v>
      </c>
      <c r="G7" s="7">
        <f t="shared" ref="G7:H24" si="2">ROUND($F7/$C7*D7,2)</f>
        <v>1381960.36</v>
      </c>
      <c r="H7" s="7">
        <f t="shared" si="2"/>
        <v>1731448.37</v>
      </c>
    </row>
    <row r="8" spans="1:8" ht="15.75" x14ac:dyDescent="0.25">
      <c r="A8" s="4">
        <f t="shared" si="0"/>
        <v>3</v>
      </c>
      <c r="B8" s="5" t="s">
        <v>10</v>
      </c>
      <c r="C8" s="6">
        <f t="shared" si="1"/>
        <v>9109</v>
      </c>
      <c r="D8" s="6">
        <v>3153</v>
      </c>
      <c r="E8" s="6">
        <v>5956</v>
      </c>
      <c r="F8" s="7">
        <v>1495415.42</v>
      </c>
      <c r="G8" s="7">
        <f t="shared" si="2"/>
        <v>517624.86</v>
      </c>
      <c r="H8" s="7">
        <f t="shared" si="2"/>
        <v>977790.56</v>
      </c>
    </row>
    <row r="9" spans="1:8" ht="15.75" x14ac:dyDescent="0.25">
      <c r="A9" s="4">
        <f t="shared" si="0"/>
        <v>4</v>
      </c>
      <c r="B9" s="5" t="s">
        <v>11</v>
      </c>
      <c r="C9" s="6">
        <f t="shared" si="1"/>
        <v>6741</v>
      </c>
      <c r="D9" s="6">
        <v>397</v>
      </c>
      <c r="E9" s="6">
        <v>6344</v>
      </c>
      <c r="F9" s="7">
        <v>1084397.71</v>
      </c>
      <c r="G9" s="7">
        <f t="shared" si="2"/>
        <v>63863.8</v>
      </c>
      <c r="H9" s="7">
        <f t="shared" si="2"/>
        <v>1020533.91</v>
      </c>
    </row>
    <row r="10" spans="1:8" ht="15.75" x14ac:dyDescent="0.25">
      <c r="A10" s="4">
        <f t="shared" si="0"/>
        <v>5</v>
      </c>
      <c r="B10" s="5" t="s">
        <v>12</v>
      </c>
      <c r="C10" s="6">
        <f t="shared" si="1"/>
        <v>10970</v>
      </c>
      <c r="D10" s="6">
        <v>4582</v>
      </c>
      <c r="E10" s="6">
        <v>6388</v>
      </c>
      <c r="F10" s="7">
        <v>3115995.59</v>
      </c>
      <c r="G10" s="7">
        <f t="shared" si="2"/>
        <v>1301503.3500000001</v>
      </c>
      <c r="H10" s="7">
        <f t="shared" si="2"/>
        <v>1814492.24</v>
      </c>
    </row>
    <row r="11" spans="1:8" ht="15.75" x14ac:dyDescent="0.25">
      <c r="A11" s="4">
        <f t="shared" si="0"/>
        <v>6</v>
      </c>
      <c r="B11" s="5" t="s">
        <v>13</v>
      </c>
      <c r="C11" s="6">
        <f t="shared" si="1"/>
        <v>13084</v>
      </c>
      <c r="D11" s="6">
        <v>5723</v>
      </c>
      <c r="E11" s="6">
        <v>7361</v>
      </c>
      <c r="F11" s="7">
        <v>2118783.71</v>
      </c>
      <c r="G11" s="7">
        <f t="shared" si="2"/>
        <v>926765.45</v>
      </c>
      <c r="H11" s="7">
        <f t="shared" si="2"/>
        <v>1192018.26</v>
      </c>
    </row>
    <row r="12" spans="1:8" ht="15.75" x14ac:dyDescent="0.25">
      <c r="A12" s="4">
        <f t="shared" si="0"/>
        <v>7</v>
      </c>
      <c r="B12" s="5" t="s">
        <v>14</v>
      </c>
      <c r="C12" s="6">
        <f t="shared" si="1"/>
        <v>2870</v>
      </c>
      <c r="D12" s="6">
        <v>225</v>
      </c>
      <c r="E12" s="6">
        <v>2645</v>
      </c>
      <c r="F12" s="7">
        <v>462718.62</v>
      </c>
      <c r="G12" s="7">
        <f t="shared" si="2"/>
        <v>36275.85</v>
      </c>
      <c r="H12" s="7">
        <f t="shared" si="2"/>
        <v>426442.77</v>
      </c>
    </row>
    <row r="13" spans="1:8" ht="15.75" x14ac:dyDescent="0.25">
      <c r="A13" s="4">
        <f t="shared" si="0"/>
        <v>8</v>
      </c>
      <c r="B13" s="5" t="s">
        <v>15</v>
      </c>
      <c r="C13" s="6">
        <f t="shared" si="1"/>
        <v>20981</v>
      </c>
      <c r="D13" s="6">
        <v>11784</v>
      </c>
      <c r="E13" s="6">
        <v>9197</v>
      </c>
      <c r="F13" s="7">
        <v>3449150.51</v>
      </c>
      <c r="G13" s="7">
        <f t="shared" si="2"/>
        <v>1937218.89</v>
      </c>
      <c r="H13" s="7">
        <f t="shared" si="2"/>
        <v>1511931.62</v>
      </c>
    </row>
    <row r="14" spans="1:8" ht="15.75" x14ac:dyDescent="0.25">
      <c r="A14" s="4">
        <f t="shared" si="0"/>
        <v>9</v>
      </c>
      <c r="B14" s="5" t="s">
        <v>16</v>
      </c>
      <c r="C14" s="6">
        <f t="shared" si="1"/>
        <v>17031</v>
      </c>
      <c r="D14" s="6">
        <v>9312</v>
      </c>
      <c r="E14" s="6">
        <v>7719</v>
      </c>
      <c r="F14" s="7">
        <v>2782626.97</v>
      </c>
      <c r="G14" s="7">
        <f t="shared" si="2"/>
        <v>1521450.43</v>
      </c>
      <c r="H14" s="7">
        <f t="shared" si="2"/>
        <v>1261176.54</v>
      </c>
    </row>
    <row r="15" spans="1:8" ht="15.75" x14ac:dyDescent="0.25">
      <c r="A15" s="4">
        <f t="shared" si="0"/>
        <v>10</v>
      </c>
      <c r="B15" s="5" t="s">
        <v>17</v>
      </c>
      <c r="C15" s="6">
        <f t="shared" si="1"/>
        <v>10029</v>
      </c>
      <c r="D15" s="6">
        <v>4237</v>
      </c>
      <c r="E15" s="6">
        <v>5792</v>
      </c>
      <c r="F15" s="7">
        <v>1639681.33</v>
      </c>
      <c r="G15" s="7">
        <f t="shared" si="2"/>
        <v>692724.08</v>
      </c>
      <c r="H15" s="7">
        <f t="shared" si="2"/>
        <v>946957.25</v>
      </c>
    </row>
    <row r="16" spans="1:8" ht="15.75" x14ac:dyDescent="0.25">
      <c r="A16" s="4">
        <f t="shared" si="0"/>
        <v>11</v>
      </c>
      <c r="B16" s="5" t="s">
        <v>18</v>
      </c>
      <c r="C16" s="6">
        <f t="shared" si="1"/>
        <v>10277</v>
      </c>
      <c r="D16" s="6">
        <v>247</v>
      </c>
      <c r="E16" s="6">
        <v>10030</v>
      </c>
      <c r="F16" s="7">
        <v>1665798.93</v>
      </c>
      <c r="G16" s="7">
        <f t="shared" si="2"/>
        <v>40036.230000000003</v>
      </c>
      <c r="H16" s="7">
        <f t="shared" si="2"/>
        <v>1625762.7</v>
      </c>
    </row>
    <row r="17" spans="1:8" ht="15.75" x14ac:dyDescent="0.25">
      <c r="A17" s="4">
        <f t="shared" si="0"/>
        <v>12</v>
      </c>
      <c r="B17" s="5" t="s">
        <v>19</v>
      </c>
      <c r="C17" s="6">
        <f t="shared" si="1"/>
        <v>18495</v>
      </c>
      <c r="D17" s="6">
        <v>8781</v>
      </c>
      <c r="E17" s="6">
        <v>9714</v>
      </c>
      <c r="F17" s="7">
        <v>4681215.24</v>
      </c>
      <c r="G17" s="7">
        <f t="shared" si="2"/>
        <v>2222533.17</v>
      </c>
      <c r="H17" s="7">
        <f t="shared" si="2"/>
        <v>2458682.0699999998</v>
      </c>
    </row>
    <row r="18" spans="1:8" ht="15.75" x14ac:dyDescent="0.25">
      <c r="A18" s="4">
        <f t="shared" si="0"/>
        <v>13</v>
      </c>
      <c r="B18" s="5" t="s">
        <v>20</v>
      </c>
      <c r="C18" s="6">
        <f t="shared" si="1"/>
        <v>8045</v>
      </c>
      <c r="D18" s="6">
        <v>767</v>
      </c>
      <c r="E18" s="6">
        <v>7278</v>
      </c>
      <c r="F18" s="7">
        <v>1291922.42</v>
      </c>
      <c r="G18" s="7">
        <f t="shared" si="2"/>
        <v>123170.23</v>
      </c>
      <c r="H18" s="7">
        <f t="shared" si="2"/>
        <v>1168752.19</v>
      </c>
    </row>
    <row r="19" spans="1:8" ht="15.75" customHeight="1" x14ac:dyDescent="0.25">
      <c r="A19" s="4">
        <f t="shared" si="0"/>
        <v>14</v>
      </c>
      <c r="B19" s="5" t="s">
        <v>21</v>
      </c>
      <c r="C19" s="6">
        <f t="shared" si="1"/>
        <v>6440</v>
      </c>
      <c r="D19" s="6">
        <v>1433</v>
      </c>
      <c r="E19" s="6">
        <v>5007</v>
      </c>
      <c r="F19" s="7">
        <v>1028500.2</v>
      </c>
      <c r="G19" s="7">
        <f t="shared" si="2"/>
        <v>228857.27</v>
      </c>
      <c r="H19" s="7">
        <f t="shared" si="2"/>
        <v>799642.94</v>
      </c>
    </row>
    <row r="20" spans="1:8" ht="15.75" x14ac:dyDescent="0.25">
      <c r="A20" s="4">
        <f t="shared" si="0"/>
        <v>15</v>
      </c>
      <c r="B20" s="5" t="s">
        <v>22</v>
      </c>
      <c r="C20" s="6">
        <f t="shared" si="1"/>
        <v>51687</v>
      </c>
      <c r="D20" s="6">
        <v>14744</v>
      </c>
      <c r="E20" s="6">
        <v>36943</v>
      </c>
      <c r="F20" s="7">
        <v>7323375.9699999997</v>
      </c>
      <c r="G20" s="7">
        <f t="shared" si="2"/>
        <v>2089033.13</v>
      </c>
      <c r="H20" s="7">
        <f t="shared" si="2"/>
        <v>5234342.84</v>
      </c>
    </row>
    <row r="21" spans="1:8" ht="15.75" x14ac:dyDescent="0.25">
      <c r="A21" s="4">
        <f t="shared" si="0"/>
        <v>16</v>
      </c>
      <c r="B21" s="5" t="s">
        <v>23</v>
      </c>
      <c r="C21" s="6">
        <f t="shared" si="1"/>
        <v>49172</v>
      </c>
      <c r="D21" s="6">
        <v>16148</v>
      </c>
      <c r="E21" s="6">
        <v>33024</v>
      </c>
      <c r="F21" s="7">
        <v>9667412.4700000007</v>
      </c>
      <c r="G21" s="7">
        <f t="shared" si="2"/>
        <v>3174761.58</v>
      </c>
      <c r="H21" s="7">
        <f t="shared" si="2"/>
        <v>6492650.8899999997</v>
      </c>
    </row>
    <row r="22" spans="1:8" ht="33" customHeight="1" x14ac:dyDescent="0.25">
      <c r="A22" s="8">
        <f t="shared" si="0"/>
        <v>17</v>
      </c>
      <c r="B22" s="5" t="s">
        <v>24</v>
      </c>
      <c r="C22" s="9">
        <f t="shared" si="1"/>
        <v>24926</v>
      </c>
      <c r="D22" s="9">
        <v>10187</v>
      </c>
      <c r="E22" s="9">
        <v>14739</v>
      </c>
      <c r="F22" s="10">
        <v>3303542.48</v>
      </c>
      <c r="G22" s="10">
        <f t="shared" si="2"/>
        <v>1350123.86</v>
      </c>
      <c r="H22" s="10">
        <f t="shared" si="2"/>
        <v>1953418.62</v>
      </c>
    </row>
    <row r="23" spans="1:8" ht="15.75" x14ac:dyDescent="0.25">
      <c r="A23" s="4">
        <f t="shared" si="0"/>
        <v>18</v>
      </c>
      <c r="B23" s="5" t="s">
        <v>25</v>
      </c>
      <c r="C23" s="6">
        <f t="shared" si="1"/>
        <v>61417</v>
      </c>
      <c r="D23" s="6">
        <v>15746</v>
      </c>
      <c r="E23" s="6">
        <v>45671</v>
      </c>
      <c r="F23" s="7">
        <v>9485794.2300000004</v>
      </c>
      <c r="G23" s="7">
        <f t="shared" si="2"/>
        <v>2431953.9500000002</v>
      </c>
      <c r="H23" s="7">
        <f t="shared" si="2"/>
        <v>7053840.2800000003</v>
      </c>
    </row>
    <row r="24" spans="1:8" ht="15.75" x14ac:dyDescent="0.25">
      <c r="A24" s="4">
        <v>19</v>
      </c>
      <c r="B24" s="5" t="s">
        <v>26</v>
      </c>
      <c r="C24" s="6">
        <f>D24+E24</f>
        <v>6916</v>
      </c>
      <c r="D24" s="6">
        <v>4033</v>
      </c>
      <c r="E24" s="6">
        <v>2883</v>
      </c>
      <c r="F24" s="7">
        <v>1113669.6499999999</v>
      </c>
      <c r="G24" s="7">
        <f t="shared" si="2"/>
        <v>649425.93000000005</v>
      </c>
      <c r="H24" s="7">
        <f t="shared" si="2"/>
        <v>464243.72</v>
      </c>
    </row>
    <row r="25" spans="1:8" ht="15.75" x14ac:dyDescent="0.25">
      <c r="A25" s="11"/>
      <c r="B25" s="12" t="s">
        <v>27</v>
      </c>
      <c r="C25" s="13">
        <f t="shared" si="1"/>
        <v>549853</v>
      </c>
      <c r="D25" s="13">
        <f>SUM(D6:D24)</f>
        <v>194617</v>
      </c>
      <c r="E25" s="13">
        <f>SUM(E6:E24)</f>
        <v>355236</v>
      </c>
      <c r="F25" s="14">
        <f>SUM(F6:F24)</f>
        <v>94935471.570000023</v>
      </c>
      <c r="G25" s="14">
        <f>SUM(G6:G24)</f>
        <v>33982912.990000002</v>
      </c>
      <c r="H25" s="14">
        <f>SUM(H6:H24)</f>
        <v>60952558.589999996</v>
      </c>
    </row>
    <row r="27" spans="1:8" x14ac:dyDescent="0.25">
      <c r="F27" s="15"/>
      <c r="G27" s="15"/>
      <c r="H27" s="15"/>
    </row>
  </sheetData>
  <mergeCells count="5">
    <mergeCell ref="A2:H2"/>
    <mergeCell ref="A4:A5"/>
    <mergeCell ref="B4:B5"/>
    <mergeCell ref="C4:E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 с изменениями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Светлана В. Малашенко</cp:lastModifiedBy>
  <dcterms:created xsi:type="dcterms:W3CDTF">2021-08-02T14:17:05Z</dcterms:created>
  <dcterms:modified xsi:type="dcterms:W3CDTF">2021-08-03T05:55:50Z</dcterms:modified>
</cp:coreProperties>
</file>